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AVNA NAROČILA\JAVNA NAROČILA\2015\07-15 ZIMSKO VZDRŽ CEST Vrhnika 2015 - 2016\"/>
    </mc:Choice>
  </mc:AlternateContent>
  <bookViews>
    <workbookView xWindow="240" yWindow="885" windowWidth="21075" windowHeight="9195" tabRatio="941" activeTab="14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6" r:id="rId5"/>
    <sheet name="Sklop 5" sheetId="7" r:id="rId6"/>
    <sheet name="Sklop 6" sheetId="4" r:id="rId7"/>
    <sheet name="Sklop 7" sheetId="8" r:id="rId8"/>
    <sheet name="Sklop 8" sheetId="10" r:id="rId9"/>
    <sheet name="Sklop 9" sheetId="11" r:id="rId10"/>
    <sheet name="Sklop 10" sheetId="12" r:id="rId11"/>
    <sheet name="Sklop 11" sheetId="13" r:id="rId12"/>
    <sheet name="Sklop 12" sheetId="14" r:id="rId13"/>
    <sheet name="Sklop 13" sheetId="15" r:id="rId14"/>
    <sheet name="Sklop 14" sheetId="17" r:id="rId15"/>
  </sheets>
  <definedNames>
    <definedName name="_xlnm.Print_Area" localSheetId="0">REKAPITULACIJA!$A$1:$G$53</definedName>
    <definedName name="_xlnm.Print_Area" localSheetId="1">'Sklop 1'!$A$1:$G$59</definedName>
    <definedName name="_xlnm.Print_Area" localSheetId="10">'Sklop 10'!$A$1:$G$51</definedName>
    <definedName name="_xlnm.Print_Area" localSheetId="11">'Sklop 11'!$A$1:$G$48</definedName>
    <definedName name="_xlnm.Print_Area" localSheetId="12">'Sklop 12'!$A$1:$G$44</definedName>
    <definedName name="_xlnm.Print_Area" localSheetId="13">'Sklop 13'!$A$1:$G$45</definedName>
    <definedName name="_xlnm.Print_Area" localSheetId="14">'Sklop 14'!$A$1:$G$47</definedName>
    <definedName name="_xlnm.Print_Area" localSheetId="2">'Sklop 2'!$A$1:$G$59</definedName>
    <definedName name="_xlnm.Print_Area" localSheetId="3">'Sklop 3'!$A$1:$G$58</definedName>
    <definedName name="_xlnm.Print_Area" localSheetId="4">'Sklop 4'!$A$1:$G$59</definedName>
    <definedName name="_xlnm.Print_Area" localSheetId="5">'Sklop 5'!$A$1:$G$58</definedName>
    <definedName name="_xlnm.Print_Area" localSheetId="6">'Sklop 6'!$A$1:$G$57</definedName>
    <definedName name="_xlnm.Print_Area" localSheetId="7">'Sklop 7'!$A$1:$G$56</definedName>
    <definedName name="_xlnm.Print_Area" localSheetId="8">'Sklop 8'!$A$1:$G$54</definedName>
    <definedName name="_xlnm.Print_Area" localSheetId="9">'Sklop 9'!$A$1:$G$58</definedName>
  </definedNames>
  <calcPr calcId="152511"/>
</workbook>
</file>

<file path=xl/calcChain.xml><?xml version="1.0" encoding="utf-8"?>
<calcChain xmlns="http://schemas.openxmlformats.org/spreadsheetml/2006/main">
  <c r="D30" i="13" l="1"/>
  <c r="F30" i="13" s="1"/>
  <c r="D29" i="13"/>
  <c r="F29" i="13" s="1"/>
  <c r="H27" i="4"/>
  <c r="F38" i="8"/>
  <c r="F37" i="8"/>
  <c r="F36" i="8"/>
  <c r="D35" i="8"/>
  <c r="F35" i="8" s="1"/>
  <c r="D34" i="8"/>
  <c r="F34" i="8" s="1"/>
  <c r="D33" i="8"/>
  <c r="F33" i="8" s="1"/>
  <c r="D32" i="8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F39" i="4"/>
  <c r="F38" i="4"/>
  <c r="F37" i="4"/>
  <c r="F36" i="4"/>
  <c r="D35" i="4"/>
  <c r="F35" i="4" s="1"/>
  <c r="D34" i="4"/>
  <c r="F34" i="4" s="1"/>
  <c r="D37" i="7"/>
  <c r="D37" i="6"/>
  <c r="D37" i="5"/>
  <c r="D36" i="7"/>
  <c r="D37" i="3"/>
  <c r="D36" i="3"/>
  <c r="F36" i="3" s="1"/>
  <c r="F37" i="3"/>
  <c r="F39" i="8" l="1"/>
  <c r="E33" i="1" s="1"/>
  <c r="H32" i="2" l="1"/>
  <c r="A10" i="2" l="1"/>
  <c r="B40" i="1" l="1"/>
  <c r="A47" i="17"/>
  <c r="F29" i="17"/>
  <c r="F28" i="17"/>
  <c r="F27" i="17"/>
  <c r="F26" i="17"/>
  <c r="A19" i="17"/>
  <c r="A17" i="17"/>
  <c r="A10" i="17"/>
  <c r="A9" i="17"/>
  <c r="F30" i="17" l="1"/>
  <c r="E40" i="1" s="1"/>
  <c r="D29" i="12"/>
  <c r="F29" i="12" s="1"/>
  <c r="F40" i="11"/>
  <c r="F39" i="11"/>
  <c r="F38" i="11"/>
  <c r="D37" i="11"/>
  <c r="F37" i="11" s="1"/>
  <c r="F36" i="10"/>
  <c r="F35" i="10"/>
  <c r="F34" i="10"/>
  <c r="F33" i="10"/>
  <c r="D32" i="10"/>
  <c r="F32" i="10" s="1"/>
  <c r="F40" i="7"/>
  <c r="F39" i="7"/>
  <c r="F38" i="7"/>
  <c r="F37" i="7"/>
  <c r="F41" i="6"/>
  <c r="F40" i="6"/>
  <c r="F39" i="6"/>
  <c r="F38" i="6"/>
  <c r="F37" i="6"/>
  <c r="F40" i="5"/>
  <c r="F39" i="5"/>
  <c r="F38" i="5"/>
  <c r="F37" i="5"/>
  <c r="B39" i="1"/>
  <c r="B38" i="1"/>
  <c r="B37" i="1"/>
  <c r="B36" i="1"/>
  <c r="A45" i="15"/>
  <c r="D27" i="15"/>
  <c r="F27" i="15" s="1"/>
  <c r="D26" i="15"/>
  <c r="F26" i="15" s="1"/>
  <c r="A19" i="15"/>
  <c r="A17" i="15"/>
  <c r="A10" i="15"/>
  <c r="A9" i="15"/>
  <c r="A44" i="14"/>
  <c r="D26" i="14"/>
  <c r="F26" i="14" s="1"/>
  <c r="F27" i="14" s="1"/>
  <c r="A19" i="14"/>
  <c r="A17" i="14"/>
  <c r="A10" i="14"/>
  <c r="A9" i="14"/>
  <c r="A48" i="13"/>
  <c r="D28" i="13"/>
  <c r="F28" i="13" s="1"/>
  <c r="D27" i="13"/>
  <c r="F27" i="13" s="1"/>
  <c r="D26" i="13"/>
  <c r="F26" i="13" s="1"/>
  <c r="A19" i="13"/>
  <c r="A17" i="13"/>
  <c r="A10" i="13"/>
  <c r="A9" i="13"/>
  <c r="B35" i="1"/>
  <c r="B34" i="1"/>
  <c r="B33" i="1"/>
  <c r="B32" i="1"/>
  <c r="B31" i="1"/>
  <c r="B30" i="1"/>
  <c r="B29" i="1"/>
  <c r="B28" i="1"/>
  <c r="B27" i="1"/>
  <c r="A51" i="12"/>
  <c r="F33" i="12"/>
  <c r="F32" i="12"/>
  <c r="F31" i="12"/>
  <c r="F30" i="12"/>
  <c r="D28" i="12"/>
  <c r="F28" i="12" s="1"/>
  <c r="D27" i="12"/>
  <c r="F27" i="12" s="1"/>
  <c r="D26" i="12"/>
  <c r="F26" i="12" s="1"/>
  <c r="A19" i="12"/>
  <c r="A17" i="12"/>
  <c r="A10" i="12"/>
  <c r="A9" i="12"/>
  <c r="A58" i="11"/>
  <c r="D36" i="11"/>
  <c r="F36" i="11" s="1"/>
  <c r="D35" i="11"/>
  <c r="F35" i="11" s="1"/>
  <c r="D34" i="11"/>
  <c r="F34" i="11" s="1"/>
  <c r="D33" i="11"/>
  <c r="F33" i="11" s="1"/>
  <c r="D32" i="11"/>
  <c r="F32" i="11" s="1"/>
  <c r="D31" i="11"/>
  <c r="F31" i="11" s="1"/>
  <c r="D30" i="11"/>
  <c r="F30" i="11" s="1"/>
  <c r="D29" i="11"/>
  <c r="F29" i="11" s="1"/>
  <c r="D28" i="11"/>
  <c r="F28" i="11" s="1"/>
  <c r="D27" i="11"/>
  <c r="F27" i="11" s="1"/>
  <c r="D26" i="11"/>
  <c r="F26" i="11" s="1"/>
  <c r="A19" i="11"/>
  <c r="A17" i="11"/>
  <c r="A10" i="11"/>
  <c r="A9" i="11"/>
  <c r="A54" i="10"/>
  <c r="D31" i="10"/>
  <c r="F31" i="10" s="1"/>
  <c r="D30" i="10"/>
  <c r="F30" i="10" s="1"/>
  <c r="D29" i="10"/>
  <c r="F29" i="10" s="1"/>
  <c r="D28" i="10"/>
  <c r="F28" i="10" s="1"/>
  <c r="D27" i="10"/>
  <c r="F27" i="10" s="1"/>
  <c r="D26" i="10"/>
  <c r="F26" i="10" s="1"/>
  <c r="A19" i="10"/>
  <c r="A17" i="10"/>
  <c r="A10" i="10"/>
  <c r="A9" i="10"/>
  <c r="A56" i="8"/>
  <c r="A19" i="8"/>
  <c r="A17" i="8"/>
  <c r="A10" i="8"/>
  <c r="A9" i="8"/>
  <c r="A58" i="7"/>
  <c r="F36" i="7"/>
  <c r="D35" i="7"/>
  <c r="F35" i="7" s="1"/>
  <c r="D34" i="7"/>
  <c r="F34" i="7" s="1"/>
  <c r="D33" i="7"/>
  <c r="F33" i="7" s="1"/>
  <c r="D32" i="7"/>
  <c r="F32" i="7" s="1"/>
  <c r="D31" i="7"/>
  <c r="F31" i="7" s="1"/>
  <c r="D30" i="7"/>
  <c r="F30" i="7" s="1"/>
  <c r="D29" i="7"/>
  <c r="F29" i="7" s="1"/>
  <c r="D28" i="7"/>
  <c r="F28" i="7" s="1"/>
  <c r="D27" i="7"/>
  <c r="F27" i="7" s="1"/>
  <c r="D26" i="7"/>
  <c r="F26" i="7" s="1"/>
  <c r="A19" i="7"/>
  <c r="A17" i="7"/>
  <c r="A10" i="7"/>
  <c r="A9" i="7"/>
  <c r="A59" i="6"/>
  <c r="D36" i="6"/>
  <c r="F36" i="6" s="1"/>
  <c r="D35" i="6"/>
  <c r="F35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8" i="6"/>
  <c r="F28" i="6" s="1"/>
  <c r="D27" i="6"/>
  <c r="F27" i="6" s="1"/>
  <c r="D26" i="6"/>
  <c r="F26" i="6" s="1"/>
  <c r="A19" i="6"/>
  <c r="A17" i="6"/>
  <c r="A10" i="6"/>
  <c r="A9" i="6"/>
  <c r="A58" i="5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D30" i="5"/>
  <c r="F30" i="5" s="1"/>
  <c r="D29" i="5"/>
  <c r="F29" i="5" s="1"/>
  <c r="D28" i="5"/>
  <c r="F28" i="5" s="1"/>
  <c r="D27" i="5"/>
  <c r="F27" i="5" s="1"/>
  <c r="D26" i="5"/>
  <c r="F26" i="5" s="1"/>
  <c r="A19" i="5"/>
  <c r="A17" i="5"/>
  <c r="A10" i="5"/>
  <c r="A9" i="5"/>
  <c r="A57" i="4"/>
  <c r="D33" i="4"/>
  <c r="F33" i="4" s="1"/>
  <c r="D32" i="4"/>
  <c r="F32" i="4" s="1"/>
  <c r="D31" i="4"/>
  <c r="F31" i="4" s="1"/>
  <c r="D30" i="4"/>
  <c r="F30" i="4" s="1"/>
  <c r="D29" i="4"/>
  <c r="F29" i="4" s="1"/>
  <c r="D28" i="4"/>
  <c r="F28" i="4" s="1"/>
  <c r="D27" i="4"/>
  <c r="F27" i="4" s="1"/>
  <c r="D26" i="4"/>
  <c r="F26" i="4" s="1"/>
  <c r="A19" i="4"/>
  <c r="A17" i="4"/>
  <c r="A10" i="4"/>
  <c r="A9" i="4"/>
  <c r="A59" i="3"/>
  <c r="F41" i="3"/>
  <c r="F40" i="3"/>
  <c r="F39" i="3"/>
  <c r="F38" i="3"/>
  <c r="D35" i="3"/>
  <c r="F35" i="3" s="1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D27" i="3"/>
  <c r="F27" i="3" s="1"/>
  <c r="D26" i="3"/>
  <c r="F26" i="3" s="1"/>
  <c r="A19" i="3"/>
  <c r="A17" i="3"/>
  <c r="A10" i="3"/>
  <c r="A9" i="3"/>
  <c r="F28" i="15" l="1"/>
  <c r="E39" i="1" s="1"/>
  <c r="F31" i="13"/>
  <c r="E37" i="1" s="1"/>
  <c r="F34" i="12"/>
  <c r="E36" i="1" s="1"/>
  <c r="F41" i="11"/>
  <c r="E35" i="1" s="1"/>
  <c r="F37" i="10"/>
  <c r="E34" i="1" s="1"/>
  <c r="F40" i="4"/>
  <c r="E32" i="1" s="1"/>
  <c r="F41" i="7"/>
  <c r="E31" i="1" s="1"/>
  <c r="F42" i="6"/>
  <c r="E30" i="1" s="1"/>
  <c r="F41" i="5"/>
  <c r="E29" i="1" s="1"/>
  <c r="F42" i="3"/>
  <c r="E28" i="1" s="1"/>
  <c r="E38" i="1"/>
  <c r="A9" i="2"/>
  <c r="D27" i="2" l="1"/>
  <c r="D28" i="2"/>
  <c r="D29" i="2"/>
  <c r="D30" i="2"/>
  <c r="D31" i="2"/>
  <c r="D32" i="2"/>
  <c r="D33" i="2"/>
  <c r="D34" i="2"/>
  <c r="D35" i="2"/>
  <c r="D36" i="2"/>
  <c r="D37" i="2"/>
  <c r="D26" i="2"/>
  <c r="F36" i="2" l="1"/>
  <c r="F38" i="2"/>
  <c r="F39" i="2"/>
  <c r="F40" i="2"/>
  <c r="F41" i="2" l="1"/>
  <c r="F28" i="2"/>
  <c r="F34" i="2"/>
  <c r="F32" i="2"/>
  <c r="F26" i="2"/>
  <c r="A59" i="2" l="1"/>
  <c r="A19" i="2"/>
  <c r="A17" i="2"/>
  <c r="F27" i="2" l="1"/>
  <c r="F37" i="2" l="1"/>
  <c r="F31" i="2"/>
  <c r="F30" i="2"/>
  <c r="F35" i="2"/>
  <c r="F33" i="2"/>
  <c r="F29" i="2"/>
  <c r="F42" i="2" l="1"/>
  <c r="E27" i="1" s="1"/>
  <c r="E41" i="1" s="1"/>
</calcChain>
</file>

<file path=xl/sharedStrings.xml><?xml version="1.0" encoding="utf-8"?>
<sst xmlns="http://schemas.openxmlformats.org/spreadsheetml/2006/main" count="815" uniqueCount="117">
  <si>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</si>
  <si>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</si>
  <si>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</si>
  <si>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</si>
  <si>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</si>
  <si>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</si>
  <si>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</si>
  <si>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</si>
  <si>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</si>
  <si>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</si>
  <si>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</si>
  <si>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</si>
  <si>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</si>
  <si>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</si>
  <si>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</si>
  <si>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</si>
  <si>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</si>
  <si>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</si>
  <si>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</si>
  <si>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</si>
  <si>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</si>
  <si>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</si>
  <si>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</si>
  <si>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</si>
  <si>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</si>
  <si>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</si>
  <si>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</si>
  <si>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ura</t>
  </si>
  <si>
    <t>kos</t>
  </si>
  <si>
    <t>Ponudbeni predračun za SKLOP 1: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</si>
  <si>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</si>
  <si>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</si>
  <si>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</si>
  <si>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</si>
  <si>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navedene količine del v navedenem obsegu.</t>
  </si>
  <si>
    <t>za obdobje od 1.11.2015 do 30.4.2017</t>
  </si>
  <si>
    <t>Pluženje cest širine nad 3,5 m</t>
  </si>
  <si>
    <t>Pluženje parkirišč</t>
  </si>
  <si>
    <t>Posipanje pločnikov širine do 1,5 m v času sneženja in po sneženju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</si>
  <si>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</si>
  <si>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</si>
  <si>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</si>
  <si>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</si>
  <si>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</si>
  <si>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</si>
  <si>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</si>
  <si>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 xml:space="preserve">* Ocenjeni obsegi storitev so zgolj informativnega značaja in bodo pomagali naročniku pri objektivnem </t>
  </si>
  <si>
    <t>Delavec pri odvozu snega in pospravljanju polomljenih vej (žled, neurja)</t>
  </si>
  <si>
    <t>Nakladač</t>
  </si>
  <si>
    <t>Motorna žaga</t>
  </si>
  <si>
    <t>Postavitev snežnih kolov in odstranitev po zaključku zimske sezone</t>
  </si>
  <si>
    <t>Čiščenje snega pred ekološkimi otoki</t>
  </si>
  <si>
    <t>Vozilo s šoferjem za odvozu snega in pospravljane polomljenih vej (žled, neurja)</t>
  </si>
  <si>
    <t>* Ponudnik poda ceno le za izvedbo del, posipni material in snežne kole priskrbi naročnik.</t>
  </si>
  <si>
    <t>REKAPITULACIJA: Izvajanje zimske službe v občini Vrhnika</t>
  </si>
  <si>
    <t>Ponudbeni predračun za SKLOP 7:</t>
  </si>
  <si>
    <t>Ponudbeni predračun za SKLOP 8:</t>
  </si>
  <si>
    <t>Ponudbeni predračun za SKLOP 6:</t>
  </si>
  <si>
    <t>Ponudbeni predračun za SKLOP 5:</t>
  </si>
  <si>
    <t>Ponudbeni predračun za SKLOP 4:</t>
  </si>
  <si>
    <t>Ponudbeni predračun za SKLOP 3:</t>
  </si>
  <si>
    <t>Ponudbeni predračun za SKLOP 2:</t>
  </si>
  <si>
    <t>Ponudbeni predračun za SKLOP 9:</t>
  </si>
  <si>
    <t>Ponudbeni predračun za SKLOP 10:</t>
  </si>
  <si>
    <t>Ponudbeni predračun za SKLOP 11:</t>
  </si>
  <si>
    <t>Ponudbeni predračun za SKLOP 12:</t>
  </si>
  <si>
    <t>Ponudbeni predračun za SKLOP 13:</t>
  </si>
  <si>
    <t>Drenov Grič in Lesno Brdo</t>
  </si>
  <si>
    <t>Zaplana</t>
  </si>
  <si>
    <t>Vrhnika-Breg, Lošca, Mirke in Stara Vrhnika</t>
  </si>
  <si>
    <t>Sinja Gorica in Blatna Brezovica</t>
  </si>
  <si>
    <t>Verd</t>
  </si>
  <si>
    <t>Ligojna</t>
  </si>
  <si>
    <t>Podlipa in Smrečje</t>
  </si>
  <si>
    <t>Pokojišče, Padež in Zavrh</t>
  </si>
  <si>
    <t>Bevke</t>
  </si>
  <si>
    <t>Cesta Verd-Pokojišče</t>
  </si>
  <si>
    <t>Makedami na Vrhniki</t>
  </si>
  <si>
    <t>Parkirišča na Vrhniki</t>
  </si>
  <si>
    <t>Nakladanje in odvoz snega na Vrhniki</t>
  </si>
  <si>
    <t>Pločniki-široki</t>
  </si>
  <si>
    <t>količina</t>
  </si>
  <si>
    <t>Pluženje pločnikov širine do 2,0 m, ter čiščenje uvozov in prehodov z upoštevano ročno pomočjo</t>
  </si>
  <si>
    <t>Posipanje pločnikov širine do 2,0 m v času sneženja in po sneženju</t>
  </si>
  <si>
    <t>Nalaganje snega z rovokopačem</t>
  </si>
  <si>
    <t>Odvoz snega s kamionom velikosti kesona nad 7 m3</t>
  </si>
  <si>
    <t>Nalaganje snega z nakladačem z žlico od 1,5 do 2 m3</t>
  </si>
  <si>
    <t>Interna številka javnega naročila: 1/9-07/15</t>
  </si>
  <si>
    <t>Priloga 1</t>
  </si>
  <si>
    <t>Ponudbeni predračun:</t>
  </si>
  <si>
    <t>Ponudbeni predračun za SKLOP 14:</t>
  </si>
  <si>
    <t>Naziv sklopa</t>
  </si>
  <si>
    <t>Št.</t>
  </si>
  <si>
    <t>Žig in podpis ponudnik :</t>
  </si>
  <si>
    <t>* Ponudnik mora ponuditi izvedbo vseh storitev.</t>
  </si>
  <si>
    <t>* Naročnik bo vse ponudnike, ki ne bodo ponudili izvedbe vseh storitev, izločil iz ocenjevanja.</t>
  </si>
  <si>
    <t xml:space="preserve">* Naročnik se s tem javnim naročilom ne zavezuje, da bo v času trajanja okvirnega sporazuma naročil </t>
  </si>
  <si>
    <t>Priloga 1-14</t>
  </si>
  <si>
    <t>Priloga 1-13</t>
  </si>
  <si>
    <t>Priloga 1-12</t>
  </si>
  <si>
    <t>Priloga 1-11</t>
  </si>
  <si>
    <t>Priloga 1-10</t>
  </si>
  <si>
    <t>Priloga 1-9</t>
  </si>
  <si>
    <t>Priloga 1-8</t>
  </si>
  <si>
    <t>Priloga 1-7</t>
  </si>
  <si>
    <t>Priloga 1-6</t>
  </si>
  <si>
    <t>Priloga 1-5</t>
  </si>
  <si>
    <t>Priloga 1-4</t>
  </si>
  <si>
    <t>Priloga 1-3</t>
  </si>
  <si>
    <t>Priloga 1-2</t>
  </si>
  <si>
    <t>Priloga 1-1</t>
  </si>
  <si>
    <t>PK delavec</t>
  </si>
  <si>
    <t>izvedba/2</t>
  </si>
  <si>
    <t>Zimsko vzdrževanje cest v občini Vrhnika v sezoni 2015/2016</t>
  </si>
  <si>
    <t>Datum: 7. 9. 2015</t>
  </si>
  <si>
    <t>Razvoz obcestnih zabojnikov za posipni material, ter pospravljanje in čiščenje po zaključku zimske sezone</t>
  </si>
  <si>
    <t>Polnjenje obcestnih zabojnikov za posipni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</si>
</sst>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/>
    <xf numFmtId="4" fontId="2" fillId="0" borderId="4" xfId="0" applyNumberFormat="1" applyFont="1" applyBorder="1" applyAlignment="1" applyProtection="1">
      <alignment horizontal="right" vertical="center" indent="1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165" fontId="1" fillId="0" borderId="5" xfId="0" applyNumberFormat="1" applyFont="1" applyBorder="1" applyAlignment="1" applyProtection="1">
      <alignment horizontal="right" indent="1"/>
    </xf>
    <xf numFmtId="164" fontId="1" fillId="0" borderId="5" xfId="0" applyNumberFormat="1" applyFont="1" applyBorder="1" applyAlignment="1" applyProtection="1">
      <alignment horizontal="right" indent="1"/>
      <protection locked="0"/>
    </xf>
    <xf numFmtId="4" fontId="1" fillId="0" borderId="5" xfId="0" applyNumberFormat="1" applyFont="1" applyBorder="1" applyAlignment="1" applyProtection="1">
      <alignment horizontal="right" indent="1"/>
    </xf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top" indent="1"/>
    </xf>
    <xf numFmtId="4" fontId="2" fillId="0" borderId="4" xfId="0" applyNumberFormat="1" applyFont="1" applyBorder="1" applyAlignment="1" applyProtection="1">
      <alignment horizontal="right" indent="1"/>
    </xf>
    <xf numFmtId="0" fontId="5" fillId="0" borderId="1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right" indent="1"/>
    </xf>
    <xf numFmtId="164" fontId="10" fillId="0" borderId="1" xfId="0" applyNumberFormat="1" applyFont="1" applyBorder="1" applyAlignment="1" applyProtection="1">
      <alignment horizontal="right" indent="1"/>
      <protection locked="0"/>
    </xf>
    <xf numFmtId="4" fontId="10" fillId="0" borderId="1" xfId="0" applyNumberFormat="1" applyFont="1" applyBorder="1" applyAlignment="1" applyProtection="1">
      <alignment horizontal="right" indent="1"/>
    </xf>
    <xf numFmtId="0" fontId="10" fillId="0" borderId="1" xfId="0" applyFont="1" applyBorder="1" applyAlignment="1" applyProtection="1">
      <alignment vertical="top"/>
    </xf>
    <xf numFmtId="4" fontId="9" fillId="0" borderId="4" xfId="0" applyNumberFormat="1" applyFont="1" applyBorder="1" applyAlignment="1" applyProtection="1">
      <alignment horizontal="right" vertical="center" indent="1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/>
    </xf>
    <xf numFmtId="4" fontId="10" fillId="0" borderId="0" xfId="0" applyNumberFormat="1" applyFont="1" applyAlignment="1" applyProtection="1">
      <alignment horizontal="right" indent="1"/>
    </xf>
    <xf numFmtId="164" fontId="10" fillId="0" borderId="0" xfId="0" applyNumberFormat="1" applyFont="1" applyAlignment="1" applyProtection="1">
      <alignment horizontal="right" indent="1"/>
    </xf>
    <xf numFmtId="14" fontId="1" fillId="0" borderId="0" xfId="0" applyNumberFormat="1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top" indent="2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4" fontId="6" fillId="0" borderId="1" xfId="0" applyNumberFormat="1" applyFont="1" applyBorder="1" applyAlignment="1" applyProtection="1">
      <alignment horizontal="right" vertical="top" indent="2"/>
    </xf>
    <xf numFmtId="0" fontId="6" fillId="0" borderId="2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right" vertical="top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</xf>
    <xf numFmtId="0" fontId="9" fillId="0" borderId="2" xfId="0" applyFont="1" applyBorder="1" applyAlignment="1" applyProtection="1">
      <alignment horizontal="right" vertical="top"/>
    </xf>
    <xf numFmtId="0" fontId="9" fillId="0" borderId="3" xfId="0" applyFont="1" applyBorder="1" applyAlignment="1" applyProtection="1">
      <alignment horizontal="right" vertical="top"/>
    </xf>
    <xf numFmtId="0" fontId="9" fillId="0" borderId="4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9" fillId="0" borderId="1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4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5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3"/>
  <sheetViews>
    <sheetView zoomScaleNormal="100" workbookViewId="0">
      <selection activeCell="A17" sqref="A17:E17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6" width="11.7109375" style="7" customWidth="1"/>
    <col min="7" max="7" width="10.7109375" style="7" customWidth="1"/>
    <col min="8" max="16384" width="9.140625" style="7"/>
  </cols>
  <sheetData>
    <row r="9" spans="1:7" x14ac:dyDescent="0.2">
      <c r="A9" s="11" t="s">
        <v>87</v>
      </c>
      <c r="B9" s="11"/>
      <c r="C9" s="11"/>
      <c r="G9" s="63" t="s">
        <v>88</v>
      </c>
    </row>
    <row r="10" spans="1:7" x14ac:dyDescent="0.2">
      <c r="A10" s="11" t="s">
        <v>114</v>
      </c>
      <c r="B10" s="11"/>
      <c r="C10" s="11"/>
    </row>
    <row r="11" spans="1:7" x14ac:dyDescent="0.2">
      <c r="A11" s="11"/>
      <c r="B11" s="11"/>
      <c r="C11" s="11"/>
    </row>
    <row r="12" spans="1:7" x14ac:dyDescent="0.2">
      <c r="A12" s="11" t="s">
        <v>89</v>
      </c>
      <c r="B12" s="11"/>
      <c r="C12" s="11"/>
    </row>
    <row r="13" spans="1:7" x14ac:dyDescent="0.2">
      <c r="A13" s="6" t="s">
        <v>113</v>
      </c>
      <c r="B13" s="11"/>
      <c r="C13" s="11"/>
    </row>
    <row r="15" spans="1:7" x14ac:dyDescent="0.2">
      <c r="A15" s="11" t="s">
        <v>4</v>
      </c>
      <c r="B15" s="11"/>
      <c r="C15" s="11"/>
      <c r="D15" s="4"/>
      <c r="E15" s="4"/>
      <c r="F15" s="5"/>
      <c r="G15" s="4"/>
    </row>
    <row r="16" spans="1:7" x14ac:dyDescent="0.2">
      <c r="A16" s="11"/>
      <c r="B16" s="11"/>
      <c r="C16" s="11"/>
      <c r="D16" s="4"/>
      <c r="E16" s="4"/>
      <c r="F16" s="5"/>
      <c r="G16" s="4"/>
    </row>
    <row r="17" spans="1:7" x14ac:dyDescent="0.2">
      <c r="A17" s="90"/>
      <c r="B17" s="90"/>
      <c r="C17" s="90"/>
      <c r="D17" s="90"/>
      <c r="E17" s="90"/>
      <c r="F17" s="5"/>
      <c r="G17" s="4"/>
    </row>
    <row r="18" spans="1:7" x14ac:dyDescent="0.2">
      <c r="A18" s="8"/>
      <c r="B18" s="8"/>
      <c r="C18" s="8"/>
      <c r="D18" s="10"/>
      <c r="E18" s="10"/>
      <c r="F18" s="5"/>
      <c r="G18" s="4"/>
    </row>
    <row r="19" spans="1:7" x14ac:dyDescent="0.2">
      <c r="A19" s="90"/>
      <c r="B19" s="90"/>
      <c r="C19" s="90"/>
      <c r="D19" s="90"/>
      <c r="E19" s="90"/>
      <c r="F19" s="5"/>
      <c r="G19" s="4"/>
    </row>
    <row r="22" spans="1:7" x14ac:dyDescent="0.2">
      <c r="A22" s="20" t="s">
        <v>54</v>
      </c>
    </row>
    <row r="23" spans="1:7" x14ac:dyDescent="0.2">
      <c r="A23" s="20" t="s">
        <v>35</v>
      </c>
    </row>
    <row r="26" spans="1:7" s="41" customFormat="1" x14ac:dyDescent="0.25">
      <c r="A26" s="44" t="s">
        <v>92</v>
      </c>
      <c r="B26" s="82" t="s">
        <v>91</v>
      </c>
      <c r="C26" s="83"/>
      <c r="D26" s="84"/>
      <c r="E26" s="86" t="s">
        <v>0</v>
      </c>
      <c r="F26" s="86"/>
    </row>
    <row r="27" spans="1:7" s="42" customFormat="1" ht="14.25" customHeight="1" x14ac:dyDescent="0.25">
      <c r="A27" s="61" t="s">
        <v>9</v>
      </c>
      <c r="B27" s="87" t="str">
        <f>'Sklop 1'!A13</f>
        <v>Drenov Grič in Lesno Brdo</v>
      </c>
      <c r="C27" s="88"/>
      <c r="D27" s="89"/>
      <c r="E27" s="85">
        <f>'Sklop 1'!F42</f>
        <v>0</v>
      </c>
      <c r="F27" s="85"/>
    </row>
    <row r="28" spans="1:7" s="42" customFormat="1" ht="14.25" customHeight="1" x14ac:dyDescent="0.25">
      <c r="A28" s="61" t="s">
        <v>10</v>
      </c>
      <c r="B28" s="87" t="str">
        <f>'Sklop 2'!A13</f>
        <v>Zaplana</v>
      </c>
      <c r="C28" s="88"/>
      <c r="D28" s="89"/>
      <c r="E28" s="85">
        <f>'Sklop 2'!F42</f>
        <v>0</v>
      </c>
      <c r="F28" s="85"/>
    </row>
    <row r="29" spans="1:7" s="42" customFormat="1" ht="14.25" customHeight="1" x14ac:dyDescent="0.25">
      <c r="A29" s="61" t="s">
        <v>11</v>
      </c>
      <c r="B29" s="87" t="str">
        <f>'Sklop 3'!A13</f>
        <v>Vrhnika-Breg, Lošca, Mirke in Stara Vrhnika</v>
      </c>
      <c r="C29" s="88"/>
      <c r="D29" s="89"/>
      <c r="E29" s="85">
        <f>'Sklop 3'!F41</f>
        <v>0</v>
      </c>
      <c r="F29" s="85"/>
    </row>
    <row r="30" spans="1:7" s="42" customFormat="1" ht="14.25" customHeight="1" x14ac:dyDescent="0.25">
      <c r="A30" s="61" t="s">
        <v>12</v>
      </c>
      <c r="B30" s="87" t="str">
        <f>'Sklop 4'!A13</f>
        <v>Sinja Gorica in Blatna Brezovica</v>
      </c>
      <c r="C30" s="88"/>
      <c r="D30" s="89"/>
      <c r="E30" s="85">
        <f>'Sklop 4'!F42</f>
        <v>0</v>
      </c>
      <c r="F30" s="85"/>
    </row>
    <row r="31" spans="1:7" s="42" customFormat="1" ht="14.25" customHeight="1" x14ac:dyDescent="0.25">
      <c r="A31" s="61" t="s">
        <v>14</v>
      </c>
      <c r="B31" s="87" t="str">
        <f>'Sklop 5'!A13</f>
        <v>Verd</v>
      </c>
      <c r="C31" s="88"/>
      <c r="D31" s="89"/>
      <c r="E31" s="85">
        <f>'Sklop 5'!F41</f>
        <v>0</v>
      </c>
      <c r="F31" s="85"/>
    </row>
    <row r="32" spans="1:7" s="42" customFormat="1" ht="14.25" customHeight="1" x14ac:dyDescent="0.25">
      <c r="A32" s="61" t="s">
        <v>15</v>
      </c>
      <c r="B32" s="87" t="str">
        <f>'Sklop 6'!A13</f>
        <v>Podlipa in Smrečje</v>
      </c>
      <c r="C32" s="88"/>
      <c r="D32" s="89"/>
      <c r="E32" s="85">
        <f>'Sklop 6'!F40</f>
        <v>0</v>
      </c>
      <c r="F32" s="85"/>
    </row>
    <row r="33" spans="1:6" s="42" customFormat="1" ht="14.25" customHeight="1" x14ac:dyDescent="0.25">
      <c r="A33" s="61" t="s">
        <v>16</v>
      </c>
      <c r="B33" s="87" t="str">
        <f>'Sklop 7'!A13</f>
        <v>Ligojna</v>
      </c>
      <c r="C33" s="88"/>
      <c r="D33" s="89"/>
      <c r="E33" s="85">
        <f>'Sklop 7'!F39</f>
        <v>0</v>
      </c>
      <c r="F33" s="85"/>
    </row>
    <row r="34" spans="1:6" s="42" customFormat="1" ht="14.25" customHeight="1" x14ac:dyDescent="0.25">
      <c r="A34" s="61" t="s">
        <v>18</v>
      </c>
      <c r="B34" s="87" t="str">
        <f>'Sklop 8'!A13</f>
        <v>Pokojišče, Padež in Zavrh</v>
      </c>
      <c r="C34" s="88"/>
      <c r="D34" s="89"/>
      <c r="E34" s="85">
        <f>'Sklop 8'!F37</f>
        <v>0</v>
      </c>
      <c r="F34" s="85"/>
    </row>
    <row r="35" spans="1:6" s="42" customFormat="1" ht="14.25" customHeight="1" x14ac:dyDescent="0.25">
      <c r="A35" s="61" t="s">
        <v>19</v>
      </c>
      <c r="B35" s="87" t="str">
        <f>'Sklop 9'!A13</f>
        <v>Bevke</v>
      </c>
      <c r="C35" s="88"/>
      <c r="D35" s="89"/>
      <c r="E35" s="85">
        <f>'Sklop 9'!F41</f>
        <v>0</v>
      </c>
      <c r="F35" s="85"/>
    </row>
    <row r="36" spans="1:6" s="42" customFormat="1" ht="14.25" customHeight="1" x14ac:dyDescent="0.25">
      <c r="A36" s="61" t="s">
        <v>20</v>
      </c>
      <c r="B36" s="87" t="str">
        <f>'Sklop 10'!A13</f>
        <v>Cesta Verd-Pokojišče</v>
      </c>
      <c r="C36" s="88"/>
      <c r="D36" s="89"/>
      <c r="E36" s="85">
        <f>'Sklop 10'!F34</f>
        <v>0</v>
      </c>
      <c r="F36" s="85"/>
    </row>
    <row r="37" spans="1:6" s="42" customFormat="1" ht="14.25" customHeight="1" x14ac:dyDescent="0.25">
      <c r="A37" s="61" t="s">
        <v>21</v>
      </c>
      <c r="B37" s="87" t="str">
        <f>'Sklop 11'!A13</f>
        <v>Makedami na Vrhniki</v>
      </c>
      <c r="C37" s="88"/>
      <c r="D37" s="89"/>
      <c r="E37" s="85">
        <f>'Sklop 11'!F31</f>
        <v>0</v>
      </c>
      <c r="F37" s="85"/>
    </row>
    <row r="38" spans="1:6" s="42" customFormat="1" ht="14.25" customHeight="1" x14ac:dyDescent="0.25">
      <c r="A38" s="61" t="s">
        <v>22</v>
      </c>
      <c r="B38" s="87" t="str">
        <f>'Sklop 12'!A13</f>
        <v>Parkirišča na Vrhniki</v>
      </c>
      <c r="C38" s="88"/>
      <c r="D38" s="89"/>
      <c r="E38" s="85">
        <f>'Sklop 12'!F27</f>
        <v>0</v>
      </c>
      <c r="F38" s="85"/>
    </row>
    <row r="39" spans="1:6" s="42" customFormat="1" ht="14.25" customHeight="1" x14ac:dyDescent="0.25">
      <c r="A39" s="61" t="s">
        <v>23</v>
      </c>
      <c r="B39" s="87" t="str">
        <f>'Sklop 13'!A13</f>
        <v>Pločniki-široki</v>
      </c>
      <c r="C39" s="88"/>
      <c r="D39" s="89"/>
      <c r="E39" s="85">
        <f>'Sklop 13'!F28</f>
        <v>0</v>
      </c>
      <c r="F39" s="85"/>
    </row>
    <row r="40" spans="1:6" s="42" customFormat="1" ht="14.25" customHeight="1" x14ac:dyDescent="0.25">
      <c r="A40" s="61" t="s">
        <v>24</v>
      </c>
      <c r="B40" s="87" t="str">
        <f>'Sklop 14'!A13</f>
        <v>Nakladanje in odvoz snega na Vrhniki</v>
      </c>
      <c r="C40" s="88"/>
      <c r="D40" s="89"/>
      <c r="E40" s="85">
        <f>+'Sklop 14'!F30</f>
        <v>0</v>
      </c>
      <c r="F40" s="85"/>
    </row>
    <row r="41" spans="1:6" s="43" customFormat="1" ht="14.25" customHeight="1" x14ac:dyDescent="0.25">
      <c r="A41" s="93" t="s">
        <v>1</v>
      </c>
      <c r="B41" s="94"/>
      <c r="C41" s="94"/>
      <c r="D41" s="95"/>
      <c r="E41" s="92">
        <f>SUM(E27:F40)</f>
        <v>0</v>
      </c>
      <c r="F41" s="92"/>
    </row>
    <row r="42" spans="1:6" s="20" customFormat="1" x14ac:dyDescent="0.2">
      <c r="A42" s="40"/>
      <c r="B42" s="40"/>
      <c r="C42" s="40"/>
      <c r="D42" s="24"/>
      <c r="E42" s="24"/>
    </row>
    <row r="43" spans="1:6" s="20" customFormat="1" x14ac:dyDescent="0.2">
      <c r="A43" s="40"/>
      <c r="B43" s="40"/>
      <c r="C43" s="40"/>
      <c r="D43" s="24"/>
      <c r="E43" s="24"/>
    </row>
    <row r="51" spans="1:7" x14ac:dyDescent="0.2">
      <c r="A51" s="11" t="s">
        <v>2</v>
      </c>
      <c r="B51" s="11"/>
      <c r="C51" s="11"/>
      <c r="D51" s="45" t="s">
        <v>93</v>
      </c>
      <c r="E51" s="45"/>
      <c r="F51" s="4"/>
    </row>
    <row r="52" spans="1:7" x14ac:dyDescent="0.2">
      <c r="A52" s="11"/>
      <c r="B52" s="11"/>
      <c r="C52" s="11"/>
      <c r="D52" s="5"/>
      <c r="E52" s="5"/>
      <c r="F52" s="4"/>
    </row>
    <row r="53" spans="1:7" ht="12.75" customHeight="1" x14ac:dyDescent="0.2">
      <c r="A53" s="91"/>
      <c r="B53" s="91"/>
      <c r="C53" s="81"/>
      <c r="D53" s="16"/>
      <c r="E53" s="16"/>
      <c r="F53" s="15"/>
      <c r="G53" s="62"/>
    </row>
  </sheetData>
  <sheetProtection password="C5C0" sheet="1" objects="1" scenarios="1" selectLockedCells="1"/>
  <mergeCells count="35">
    <mergeCell ref="A53:B53"/>
    <mergeCell ref="E41:F41"/>
    <mergeCell ref="A41:D4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E28:F28"/>
    <mergeCell ref="B39:D39"/>
    <mergeCell ref="B40:D40"/>
    <mergeCell ref="A17:E17"/>
    <mergeCell ref="A19:E19"/>
    <mergeCell ref="B26:D26"/>
    <mergeCell ref="E39:F39"/>
    <mergeCell ref="E40:F40"/>
    <mergeCell ref="E26:F26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38:D38"/>
    <mergeCell ref="E27:F2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3"/>
  <sheetViews>
    <sheetView topLeftCell="A16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102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62</v>
      </c>
    </row>
    <row r="13" spans="1:7" s="20" customFormat="1" x14ac:dyDescent="0.2">
      <c r="A13" s="6" t="s">
        <v>75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20223</v>
      </c>
      <c r="E26" s="1"/>
      <c r="F26" s="53">
        <f t="shared" ref="F26" si="0">ROUND(D26*E26,2)</f>
        <v>0</v>
      </c>
      <c r="H26" s="7">
        <v>6741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900</v>
      </c>
      <c r="E27" s="1"/>
      <c r="F27" s="53">
        <f>ROUND(D27*E27,2)</f>
        <v>0</v>
      </c>
      <c r="H27" s="7">
        <v>300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107856</v>
      </c>
      <c r="E28" s="1"/>
      <c r="F28" s="53">
        <f t="shared" ref="F28:F33" si="2">ROUND(D28*E28,2)</f>
        <v>0</v>
      </c>
      <c r="H28" s="7">
        <v>6741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4800</v>
      </c>
      <c r="E29" s="1"/>
      <c r="F29" s="53">
        <f t="shared" si="2"/>
        <v>0</v>
      </c>
      <c r="H29" s="7">
        <v>300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87633</v>
      </c>
      <c r="E30" s="1"/>
      <c r="F30" s="53">
        <f>ROUND(D30*E30,2)</f>
        <v>0</v>
      </c>
      <c r="H30" s="7">
        <v>6741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3900</v>
      </c>
      <c r="E31" s="1"/>
      <c r="F31" s="53">
        <f>ROUND(D31*E31,2)</f>
        <v>0</v>
      </c>
      <c r="H31" s="7">
        <v>300</v>
      </c>
      <c r="I31" s="47">
        <v>13</v>
      </c>
    </row>
    <row r="32" spans="1:9" x14ac:dyDescent="0.2">
      <c r="A32" s="30" t="s">
        <v>16</v>
      </c>
      <c r="B32" s="28" t="s">
        <v>41</v>
      </c>
      <c r="C32" s="29" t="s">
        <v>17</v>
      </c>
      <c r="D32" s="52">
        <f t="shared" si="1"/>
        <v>3900</v>
      </c>
      <c r="E32" s="1"/>
      <c r="F32" s="53">
        <f>ROUND(D32*E32,2)</f>
        <v>0</v>
      </c>
      <c r="H32" s="7">
        <v>300</v>
      </c>
      <c r="I32" s="47">
        <v>13</v>
      </c>
    </row>
    <row r="33" spans="1:9" ht="25.5" x14ac:dyDescent="0.2">
      <c r="A33" s="30" t="s">
        <v>18</v>
      </c>
      <c r="B33" s="28" t="s">
        <v>38</v>
      </c>
      <c r="C33" s="29" t="s">
        <v>17</v>
      </c>
      <c r="D33" s="52">
        <f t="shared" si="1"/>
        <v>4800</v>
      </c>
      <c r="E33" s="1"/>
      <c r="F33" s="53">
        <f t="shared" si="2"/>
        <v>0</v>
      </c>
      <c r="H33" s="7">
        <v>300</v>
      </c>
      <c r="I33" s="47">
        <v>16</v>
      </c>
    </row>
    <row r="34" spans="1:9" x14ac:dyDescent="0.2">
      <c r="A34" s="30" t="s">
        <v>19</v>
      </c>
      <c r="B34" s="28" t="s">
        <v>37</v>
      </c>
      <c r="C34" s="29" t="s">
        <v>13</v>
      </c>
      <c r="D34" s="52">
        <f t="shared" si="1"/>
        <v>15704</v>
      </c>
      <c r="E34" s="1"/>
      <c r="F34" s="53">
        <f>ROUND(D34*E34,2)</f>
        <v>0</v>
      </c>
      <c r="H34" s="7">
        <v>1208</v>
      </c>
      <c r="I34" s="47">
        <v>13</v>
      </c>
    </row>
    <row r="35" spans="1:9" x14ac:dyDescent="0.2">
      <c r="A35" s="30" t="s">
        <v>20</v>
      </c>
      <c r="B35" s="28" t="s">
        <v>43</v>
      </c>
      <c r="C35" s="29" t="s">
        <v>13</v>
      </c>
      <c r="D35" s="52">
        <f t="shared" si="1"/>
        <v>19328</v>
      </c>
      <c r="E35" s="1"/>
      <c r="F35" s="53">
        <f>ROUND(D35*E35,2)</f>
        <v>0</v>
      </c>
      <c r="H35" s="7">
        <v>1208</v>
      </c>
      <c r="I35" s="47">
        <v>16</v>
      </c>
    </row>
    <row r="36" spans="1:9" ht="25.5" x14ac:dyDescent="0.2">
      <c r="A36" s="30" t="s">
        <v>21</v>
      </c>
      <c r="B36" s="28" t="s">
        <v>51</v>
      </c>
      <c r="C36" s="29" t="s">
        <v>28</v>
      </c>
      <c r="D36" s="52">
        <f t="shared" si="1"/>
        <v>130</v>
      </c>
      <c r="E36" s="1"/>
      <c r="F36" s="53">
        <f>ROUND(D36*E36,2)</f>
        <v>0</v>
      </c>
      <c r="H36" s="7">
        <v>10</v>
      </c>
      <c r="I36" s="47">
        <v>13</v>
      </c>
    </row>
    <row r="37" spans="1:9" ht="38.25" x14ac:dyDescent="0.2">
      <c r="A37" s="27" t="s">
        <v>22</v>
      </c>
      <c r="B37" s="28" t="s">
        <v>50</v>
      </c>
      <c r="C37" s="29" t="s">
        <v>28</v>
      </c>
      <c r="D37" s="71">
        <f t="shared" si="1"/>
        <v>400</v>
      </c>
      <c r="E37" s="72"/>
      <c r="F37" s="53">
        <f t="shared" ref="F37:F40" si="3">ROUND(D37*E37,2)</f>
        <v>0</v>
      </c>
      <c r="H37" s="7">
        <v>400</v>
      </c>
      <c r="I37" s="47">
        <v>1</v>
      </c>
    </row>
    <row r="38" spans="1:9" ht="38.25" x14ac:dyDescent="0.2">
      <c r="A38" s="27" t="s">
        <v>23</v>
      </c>
      <c r="B38" s="28" t="s">
        <v>47</v>
      </c>
      <c r="C38" s="29" t="s">
        <v>27</v>
      </c>
      <c r="D38" s="71">
        <v>10</v>
      </c>
      <c r="E38" s="72"/>
      <c r="F38" s="53">
        <f t="shared" si="3"/>
        <v>0</v>
      </c>
    </row>
    <row r="39" spans="1:9" ht="38.25" x14ac:dyDescent="0.2">
      <c r="A39" s="30" t="s">
        <v>24</v>
      </c>
      <c r="B39" s="28" t="s">
        <v>52</v>
      </c>
      <c r="C39" s="29" t="s">
        <v>27</v>
      </c>
      <c r="D39" s="71">
        <v>10</v>
      </c>
      <c r="E39" s="72"/>
      <c r="F39" s="53">
        <f t="shared" si="3"/>
        <v>0</v>
      </c>
    </row>
    <row r="40" spans="1:9" x14ac:dyDescent="0.2">
      <c r="A40" s="30" t="s">
        <v>25</v>
      </c>
      <c r="B40" s="28" t="s">
        <v>49</v>
      </c>
      <c r="C40" s="29" t="s">
        <v>27</v>
      </c>
      <c r="D40" s="71">
        <v>5</v>
      </c>
      <c r="E40" s="72"/>
      <c r="F40" s="53">
        <f t="shared" si="3"/>
        <v>0</v>
      </c>
    </row>
    <row r="41" spans="1:9" s="20" customFormat="1" x14ac:dyDescent="0.2">
      <c r="A41" s="99" t="s">
        <v>1</v>
      </c>
      <c r="B41" s="100"/>
      <c r="C41" s="100"/>
      <c r="D41" s="100"/>
      <c r="E41" s="101"/>
      <c r="F41" s="51">
        <f>SUM(F26:F40)</f>
        <v>0</v>
      </c>
    </row>
    <row r="44" spans="1:9" x14ac:dyDescent="0.2">
      <c r="A44" s="7" t="s">
        <v>94</v>
      </c>
      <c r="B44" s="32"/>
    </row>
    <row r="45" spans="1:9" x14ac:dyDescent="0.2">
      <c r="A45" s="7" t="s">
        <v>95</v>
      </c>
    </row>
    <row r="46" spans="1:9" s="34" customFormat="1" x14ac:dyDescent="0.2">
      <c r="A46" s="31" t="s">
        <v>53</v>
      </c>
      <c r="B46" s="33"/>
      <c r="C46" s="33"/>
      <c r="D46" s="33"/>
      <c r="E46" s="33"/>
      <c r="F46" s="33"/>
      <c r="G46" s="33"/>
    </row>
    <row r="47" spans="1:9" s="34" customFormat="1" x14ac:dyDescent="0.2">
      <c r="A47" s="33" t="s">
        <v>46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32</v>
      </c>
      <c r="B48" s="35"/>
      <c r="C48" s="36"/>
      <c r="D48" s="37"/>
      <c r="E48" s="37"/>
      <c r="F48" s="37"/>
      <c r="G48" s="38"/>
    </row>
    <row r="49" spans="1:7" s="34" customFormat="1" x14ac:dyDescent="0.2">
      <c r="A49" s="33" t="s">
        <v>33</v>
      </c>
      <c r="B49" s="35"/>
      <c r="C49" s="36"/>
      <c r="D49" s="37"/>
      <c r="E49" s="37"/>
      <c r="F49" s="37"/>
      <c r="G49" s="38"/>
    </row>
    <row r="50" spans="1:7" x14ac:dyDescent="0.2">
      <c r="A50" s="7" t="s">
        <v>96</v>
      </c>
    </row>
    <row r="51" spans="1:7" x14ac:dyDescent="0.2">
      <c r="A51" s="7" t="s">
        <v>34</v>
      </c>
    </row>
    <row r="52" spans="1:7" s="34" customFormat="1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11" t="s">
        <v>2</v>
      </c>
      <c r="B56" s="11"/>
      <c r="C56" s="12"/>
      <c r="D56" s="13" t="s">
        <v>3</v>
      </c>
      <c r="E56" s="14"/>
    </row>
    <row r="57" spans="1:7" x14ac:dyDescent="0.2">
      <c r="B57" s="11"/>
      <c r="C57" s="12"/>
    </row>
    <row r="58" spans="1:7" ht="12.75" customHeight="1" x14ac:dyDescent="0.2">
      <c r="A58" s="96">
        <f>REKAPITULACIJA!A53</f>
        <v>0</v>
      </c>
      <c r="B58" s="96"/>
      <c r="C58" s="12"/>
      <c r="D58" s="15"/>
      <c r="E58" s="16"/>
      <c r="F58" s="15"/>
    </row>
    <row r="59" spans="1:7" x14ac:dyDescent="0.2">
      <c r="G59" s="38"/>
    </row>
    <row r="60" spans="1:7" x14ac:dyDescent="0.2">
      <c r="A60" s="33"/>
      <c r="B60" s="35"/>
      <c r="C60" s="39"/>
      <c r="D60" s="37"/>
      <c r="E60" s="37"/>
      <c r="F60" s="37"/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</sheetData>
  <sheetProtection password="C5C0" sheet="1" objects="1" scenarios="1" selectLockedCells="1"/>
  <mergeCells count="5">
    <mergeCell ref="A17:E17"/>
    <mergeCell ref="A19:E19"/>
    <mergeCell ref="C22:D22"/>
    <mergeCell ref="A58:B58"/>
    <mergeCell ref="A41:E4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6"/>
  <sheetViews>
    <sheetView topLeftCell="A10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101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63</v>
      </c>
    </row>
    <row r="13" spans="1:7" s="20" customFormat="1" x14ac:dyDescent="0.2">
      <c r="A13" s="6" t="s">
        <v>76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30" t="s">
        <v>9</v>
      </c>
      <c r="B26" s="28" t="s">
        <v>36</v>
      </c>
      <c r="C26" s="29" t="s">
        <v>17</v>
      </c>
      <c r="D26" s="52">
        <f t="shared" ref="D26:D29" si="0">H26*I26</f>
        <v>6900</v>
      </c>
      <c r="E26" s="1"/>
      <c r="F26" s="53">
        <f>ROUND(D26*E26,2)</f>
        <v>0</v>
      </c>
      <c r="H26" s="7">
        <v>2300</v>
      </c>
      <c r="I26" s="47">
        <v>3</v>
      </c>
    </row>
    <row r="27" spans="1:9" x14ac:dyDescent="0.2">
      <c r="A27" s="30" t="s">
        <v>10</v>
      </c>
      <c r="B27" s="28" t="s">
        <v>45</v>
      </c>
      <c r="C27" s="29" t="s">
        <v>17</v>
      </c>
      <c r="D27" s="52">
        <f t="shared" si="0"/>
        <v>36800</v>
      </c>
      <c r="E27" s="1"/>
      <c r="F27" s="53">
        <f t="shared" ref="F27:F33" si="1">ROUND(D27*E27,2)</f>
        <v>0</v>
      </c>
      <c r="H27" s="7">
        <v>2300</v>
      </c>
      <c r="I27" s="47">
        <v>16</v>
      </c>
    </row>
    <row r="28" spans="1:9" ht="25.5" x14ac:dyDescent="0.2">
      <c r="A28" s="30" t="s">
        <v>11</v>
      </c>
      <c r="B28" s="28" t="s">
        <v>44</v>
      </c>
      <c r="C28" s="29" t="s">
        <v>17</v>
      </c>
      <c r="D28" s="52">
        <f t="shared" si="0"/>
        <v>29900</v>
      </c>
      <c r="E28" s="1"/>
      <c r="F28" s="53">
        <f>ROUND(D28*E28,2)</f>
        <v>0</v>
      </c>
      <c r="H28" s="7">
        <v>2300</v>
      </c>
      <c r="I28" s="47">
        <v>13</v>
      </c>
    </row>
    <row r="29" spans="1:9" ht="38.25" x14ac:dyDescent="0.2">
      <c r="A29" s="68" t="s">
        <v>12</v>
      </c>
      <c r="B29" s="69" t="s">
        <v>50</v>
      </c>
      <c r="C29" s="70" t="s">
        <v>28</v>
      </c>
      <c r="D29" s="71">
        <f t="shared" si="0"/>
        <v>200</v>
      </c>
      <c r="E29" s="72"/>
      <c r="F29" s="73">
        <f t="shared" ref="F29" si="2">ROUND(D29*E29,2)</f>
        <v>0</v>
      </c>
      <c r="H29" s="7">
        <v>200</v>
      </c>
      <c r="I29" s="47">
        <v>1</v>
      </c>
    </row>
    <row r="30" spans="1:9" ht="38.25" x14ac:dyDescent="0.2">
      <c r="A30" s="68" t="s">
        <v>14</v>
      </c>
      <c r="B30" s="69" t="s">
        <v>47</v>
      </c>
      <c r="C30" s="70" t="s">
        <v>27</v>
      </c>
      <c r="D30" s="71">
        <v>20</v>
      </c>
      <c r="E30" s="72"/>
      <c r="F30" s="73">
        <f t="shared" si="1"/>
        <v>0</v>
      </c>
    </row>
    <row r="31" spans="1:9" ht="38.25" x14ac:dyDescent="0.2">
      <c r="A31" s="74" t="s">
        <v>15</v>
      </c>
      <c r="B31" s="69" t="s">
        <v>52</v>
      </c>
      <c r="C31" s="70" t="s">
        <v>27</v>
      </c>
      <c r="D31" s="71">
        <v>20</v>
      </c>
      <c r="E31" s="72"/>
      <c r="F31" s="73">
        <f t="shared" si="1"/>
        <v>0</v>
      </c>
    </row>
    <row r="32" spans="1:9" x14ac:dyDescent="0.2">
      <c r="A32" s="74" t="s">
        <v>16</v>
      </c>
      <c r="B32" s="69" t="s">
        <v>48</v>
      </c>
      <c r="C32" s="70" t="s">
        <v>27</v>
      </c>
      <c r="D32" s="71">
        <v>20</v>
      </c>
      <c r="E32" s="72"/>
      <c r="F32" s="73">
        <f t="shared" si="1"/>
        <v>0</v>
      </c>
    </row>
    <row r="33" spans="1:7" x14ac:dyDescent="0.2">
      <c r="A33" s="74" t="s">
        <v>18</v>
      </c>
      <c r="B33" s="69" t="s">
        <v>49</v>
      </c>
      <c r="C33" s="70" t="s">
        <v>27</v>
      </c>
      <c r="D33" s="71">
        <v>10</v>
      </c>
      <c r="E33" s="72"/>
      <c r="F33" s="73">
        <f t="shared" si="1"/>
        <v>0</v>
      </c>
    </row>
    <row r="34" spans="1:7" s="20" customFormat="1" x14ac:dyDescent="0.2">
      <c r="A34" s="106" t="s">
        <v>1</v>
      </c>
      <c r="B34" s="106"/>
      <c r="C34" s="106"/>
      <c r="D34" s="106"/>
      <c r="E34" s="106"/>
      <c r="F34" s="75">
        <f>SUM(F26:F33)</f>
        <v>0</v>
      </c>
    </row>
    <row r="35" spans="1:7" x14ac:dyDescent="0.2">
      <c r="A35" s="76"/>
      <c r="B35" s="77"/>
      <c r="C35" s="78"/>
      <c r="D35" s="79"/>
      <c r="E35" s="80"/>
      <c r="F35" s="79"/>
    </row>
    <row r="37" spans="1:7" x14ac:dyDescent="0.2">
      <c r="A37" s="7" t="s">
        <v>94</v>
      </c>
      <c r="B37" s="32"/>
    </row>
    <row r="38" spans="1:7" x14ac:dyDescent="0.2">
      <c r="A38" s="7" t="s">
        <v>95</v>
      </c>
    </row>
    <row r="39" spans="1:7" s="34" customFormat="1" x14ac:dyDescent="0.2">
      <c r="A39" s="31" t="s">
        <v>53</v>
      </c>
      <c r="B39" s="33"/>
      <c r="C39" s="33"/>
      <c r="D39" s="33"/>
      <c r="E39" s="33"/>
      <c r="F39" s="33"/>
      <c r="G39" s="33"/>
    </row>
    <row r="40" spans="1:7" s="34" customFormat="1" x14ac:dyDescent="0.2">
      <c r="A40" s="33" t="s">
        <v>46</v>
      </c>
      <c r="B40" s="33"/>
      <c r="C40" s="33"/>
      <c r="D40" s="33"/>
      <c r="E40" s="33"/>
      <c r="F40" s="33"/>
      <c r="G40" s="33"/>
    </row>
    <row r="41" spans="1:7" s="34" customFormat="1" x14ac:dyDescent="0.2">
      <c r="A41" s="33" t="s">
        <v>32</v>
      </c>
      <c r="B41" s="35"/>
      <c r="C41" s="36"/>
      <c r="D41" s="37"/>
      <c r="E41" s="37"/>
      <c r="F41" s="37"/>
      <c r="G41" s="38"/>
    </row>
    <row r="42" spans="1:7" s="34" customFormat="1" x14ac:dyDescent="0.2">
      <c r="A42" s="33" t="s">
        <v>33</v>
      </c>
      <c r="B42" s="35"/>
      <c r="C42" s="36"/>
      <c r="D42" s="37"/>
      <c r="E42" s="37"/>
      <c r="F42" s="37"/>
      <c r="G42" s="38"/>
    </row>
    <row r="43" spans="1:7" x14ac:dyDescent="0.2">
      <c r="A43" s="7" t="s">
        <v>96</v>
      </c>
    </row>
    <row r="44" spans="1:7" x14ac:dyDescent="0.2">
      <c r="A44" s="7" t="s">
        <v>34</v>
      </c>
    </row>
    <row r="45" spans="1:7" x14ac:dyDescent="0.2">
      <c r="A45" s="33"/>
      <c r="B45" s="35"/>
      <c r="C45" s="39"/>
      <c r="D45" s="37"/>
      <c r="E45" s="37"/>
      <c r="F45" s="37"/>
      <c r="G45" s="38"/>
    </row>
    <row r="46" spans="1:7" x14ac:dyDescent="0.2">
      <c r="A46" s="33"/>
      <c r="B46" s="35"/>
      <c r="C46" s="39"/>
      <c r="D46" s="37"/>
      <c r="E46" s="37"/>
      <c r="F46" s="37"/>
      <c r="G46" s="38"/>
    </row>
    <row r="47" spans="1:7" x14ac:dyDescent="0.2">
      <c r="A47" s="33"/>
      <c r="B47" s="35"/>
      <c r="C47" s="39"/>
      <c r="D47" s="37"/>
      <c r="E47" s="37"/>
      <c r="F47" s="37"/>
      <c r="G47" s="38"/>
    </row>
    <row r="48" spans="1:7" x14ac:dyDescent="0.2">
      <c r="A48" s="33"/>
      <c r="B48" s="35"/>
      <c r="C48" s="39"/>
      <c r="D48" s="37"/>
      <c r="E48" s="37"/>
      <c r="F48" s="37"/>
      <c r="G48" s="38"/>
    </row>
    <row r="49" spans="1:7" x14ac:dyDescent="0.2">
      <c r="A49" s="11" t="s">
        <v>2</v>
      </c>
      <c r="B49" s="11"/>
      <c r="C49" s="12"/>
      <c r="D49" s="13" t="s">
        <v>3</v>
      </c>
      <c r="E49" s="14"/>
    </row>
    <row r="50" spans="1:7" x14ac:dyDescent="0.2">
      <c r="B50" s="11"/>
      <c r="C50" s="12"/>
    </row>
    <row r="51" spans="1:7" ht="12.75" customHeight="1" x14ac:dyDescent="0.2">
      <c r="A51" s="96">
        <f>REKAPITULACIJA!A53</f>
        <v>0</v>
      </c>
      <c r="B51" s="96"/>
      <c r="C51" s="12"/>
      <c r="D51" s="15"/>
      <c r="E51" s="16"/>
      <c r="F51" s="15"/>
    </row>
    <row r="52" spans="1:7" x14ac:dyDescent="0.2"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33"/>
      <c r="B56" s="35"/>
      <c r="C56" s="39"/>
      <c r="D56" s="37"/>
      <c r="E56" s="37"/>
      <c r="F56" s="37"/>
      <c r="G56" s="38"/>
    </row>
  </sheetData>
  <sheetProtection password="C5C0" sheet="1" objects="1" scenarios="1" selectLockedCells="1"/>
  <mergeCells count="5">
    <mergeCell ref="A17:E17"/>
    <mergeCell ref="A19:E19"/>
    <mergeCell ref="C22:D22"/>
    <mergeCell ref="A51:B51"/>
    <mergeCell ref="A34:E3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3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100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64</v>
      </c>
    </row>
    <row r="13" spans="1:7" s="20" customFormat="1" x14ac:dyDescent="0.2">
      <c r="A13" s="6" t="s">
        <v>77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8736</v>
      </c>
      <c r="E26" s="1"/>
      <c r="F26" s="53">
        <f t="shared" ref="F26" si="0">ROUND(D26*E26,2)</f>
        <v>0</v>
      </c>
      <c r="H26" s="7">
        <v>2912</v>
      </c>
      <c r="I26" s="47">
        <v>3</v>
      </c>
    </row>
    <row r="27" spans="1:9" x14ac:dyDescent="0.2">
      <c r="A27" s="30" t="s">
        <v>10</v>
      </c>
      <c r="B27" s="28" t="s">
        <v>42</v>
      </c>
      <c r="C27" s="29" t="s">
        <v>17</v>
      </c>
      <c r="D27" s="52">
        <f t="shared" ref="D27:D30" si="1">H27*I27</f>
        <v>46592</v>
      </c>
      <c r="E27" s="1"/>
      <c r="F27" s="53">
        <f t="shared" ref="F27" si="2">ROUND(D27*E27,2)</f>
        <v>0</v>
      </c>
      <c r="H27" s="7">
        <v>2912</v>
      </c>
      <c r="I27" s="47">
        <v>16</v>
      </c>
    </row>
    <row r="28" spans="1:9" ht="25.5" x14ac:dyDescent="0.2">
      <c r="A28" s="30" t="s">
        <v>11</v>
      </c>
      <c r="B28" s="28" t="s">
        <v>39</v>
      </c>
      <c r="C28" s="29" t="s">
        <v>17</v>
      </c>
      <c r="D28" s="52">
        <f t="shared" si="1"/>
        <v>37856</v>
      </c>
      <c r="E28" s="1"/>
      <c r="F28" s="53">
        <f>ROUND(D28*E28,2)</f>
        <v>0</v>
      </c>
      <c r="H28" s="7">
        <v>2912</v>
      </c>
      <c r="I28" s="47">
        <v>13</v>
      </c>
    </row>
    <row r="29" spans="1:9" x14ac:dyDescent="0.2">
      <c r="A29" s="30" t="s">
        <v>12</v>
      </c>
      <c r="B29" s="28" t="s">
        <v>37</v>
      </c>
      <c r="C29" s="29" t="s">
        <v>13</v>
      </c>
      <c r="D29" s="52">
        <f t="shared" si="1"/>
        <v>34450</v>
      </c>
      <c r="E29" s="1"/>
      <c r="F29" s="53">
        <f>ROUND(D29*E29,2)</f>
        <v>0</v>
      </c>
      <c r="H29" s="7">
        <v>2650</v>
      </c>
      <c r="I29" s="47">
        <v>13</v>
      </c>
    </row>
    <row r="30" spans="1:9" x14ac:dyDescent="0.2">
      <c r="A30" s="30" t="s">
        <v>14</v>
      </c>
      <c r="B30" s="28" t="s">
        <v>43</v>
      </c>
      <c r="C30" s="29" t="s">
        <v>13</v>
      </c>
      <c r="D30" s="52">
        <f t="shared" si="1"/>
        <v>42400</v>
      </c>
      <c r="E30" s="1"/>
      <c r="F30" s="53">
        <f>ROUND(D30*E30,2)</f>
        <v>0</v>
      </c>
      <c r="H30" s="7">
        <v>2650</v>
      </c>
      <c r="I30" s="47">
        <v>16</v>
      </c>
    </row>
    <row r="31" spans="1:9" s="20" customFormat="1" x14ac:dyDescent="0.2">
      <c r="A31" s="107" t="s">
        <v>1</v>
      </c>
      <c r="B31" s="107"/>
      <c r="C31" s="107"/>
      <c r="D31" s="107"/>
      <c r="E31" s="107"/>
      <c r="F31" s="51">
        <f>SUM(F26:F30)</f>
        <v>0</v>
      </c>
    </row>
    <row r="34" spans="1:7" x14ac:dyDescent="0.2">
      <c r="A34" s="7" t="s">
        <v>94</v>
      </c>
      <c r="B34" s="32"/>
    </row>
    <row r="35" spans="1:7" x14ac:dyDescent="0.2">
      <c r="A35" s="7" t="s">
        <v>95</v>
      </c>
    </row>
    <row r="36" spans="1:7" s="34" customFormat="1" x14ac:dyDescent="0.2">
      <c r="A36" s="31" t="s">
        <v>53</v>
      </c>
      <c r="B36" s="33"/>
      <c r="C36" s="33"/>
      <c r="D36" s="33"/>
      <c r="E36" s="33"/>
      <c r="F36" s="33"/>
      <c r="G36" s="33"/>
    </row>
    <row r="37" spans="1:7" s="34" customFormat="1" x14ac:dyDescent="0.2">
      <c r="A37" s="33" t="s">
        <v>46</v>
      </c>
      <c r="B37" s="33"/>
      <c r="C37" s="33"/>
      <c r="D37" s="33"/>
      <c r="E37" s="33"/>
      <c r="F37" s="33"/>
      <c r="G37" s="33"/>
    </row>
    <row r="38" spans="1:7" s="34" customFormat="1" x14ac:dyDescent="0.2">
      <c r="A38" s="33" t="s">
        <v>32</v>
      </c>
      <c r="B38" s="35"/>
      <c r="C38" s="36"/>
      <c r="D38" s="37"/>
      <c r="E38" s="37"/>
      <c r="F38" s="37"/>
      <c r="G38" s="38"/>
    </row>
    <row r="39" spans="1:7" s="34" customFormat="1" x14ac:dyDescent="0.2">
      <c r="A39" s="33" t="s">
        <v>33</v>
      </c>
      <c r="B39" s="35"/>
      <c r="C39" s="36"/>
      <c r="D39" s="37"/>
      <c r="E39" s="37"/>
      <c r="F39" s="37"/>
      <c r="G39" s="38"/>
    </row>
    <row r="40" spans="1:7" x14ac:dyDescent="0.2">
      <c r="A40" s="7" t="s">
        <v>96</v>
      </c>
    </row>
    <row r="41" spans="1:7" x14ac:dyDescent="0.2">
      <c r="A41" s="7" t="s">
        <v>34</v>
      </c>
    </row>
    <row r="42" spans="1:7" x14ac:dyDescent="0.2">
      <c r="A42" s="31"/>
      <c r="B42" s="35"/>
      <c r="C42" s="39"/>
      <c r="D42" s="37"/>
      <c r="E42" s="37"/>
      <c r="F42" s="37"/>
      <c r="G42" s="38"/>
    </row>
    <row r="43" spans="1:7" s="34" customFormat="1" x14ac:dyDescent="0.2">
      <c r="A43" s="33"/>
      <c r="B43" s="35"/>
      <c r="C43" s="39"/>
      <c r="D43" s="37"/>
      <c r="E43" s="37"/>
      <c r="F43" s="37"/>
      <c r="G43" s="38"/>
    </row>
    <row r="44" spans="1:7" s="34" customFormat="1" x14ac:dyDescent="0.2">
      <c r="A44" s="33"/>
      <c r="B44" s="35"/>
      <c r="C44" s="39"/>
      <c r="D44" s="37"/>
      <c r="E44" s="37"/>
      <c r="F44" s="37"/>
      <c r="G44" s="38"/>
    </row>
    <row r="45" spans="1:7" x14ac:dyDescent="0.2">
      <c r="A45" s="33"/>
      <c r="B45" s="35"/>
      <c r="C45" s="39"/>
      <c r="D45" s="37"/>
      <c r="E45" s="37"/>
      <c r="F45" s="37"/>
      <c r="G45" s="38"/>
    </row>
    <row r="46" spans="1:7" x14ac:dyDescent="0.2">
      <c r="A46" s="11" t="s">
        <v>2</v>
      </c>
      <c r="B46" s="11"/>
      <c r="C46" s="12"/>
      <c r="D46" s="13" t="s">
        <v>3</v>
      </c>
      <c r="E46" s="14"/>
    </row>
    <row r="47" spans="1:7" x14ac:dyDescent="0.2">
      <c r="B47" s="11"/>
      <c r="C47" s="12"/>
    </row>
    <row r="48" spans="1:7" ht="12.75" customHeight="1" x14ac:dyDescent="0.2">
      <c r="A48" s="96">
        <f>REKAPITULACIJA!A53</f>
        <v>0</v>
      </c>
      <c r="B48" s="96"/>
      <c r="C48" s="12"/>
      <c r="D48" s="15"/>
      <c r="E48" s="16"/>
      <c r="F48" s="15"/>
    </row>
    <row r="49" spans="1:7" x14ac:dyDescent="0.2">
      <c r="G49" s="38"/>
    </row>
    <row r="50" spans="1:7" x14ac:dyDescent="0.2">
      <c r="A50" s="33"/>
      <c r="B50" s="35"/>
      <c r="C50" s="39"/>
      <c r="D50" s="37"/>
      <c r="E50" s="37"/>
      <c r="F50" s="37"/>
      <c r="G50" s="38"/>
    </row>
    <row r="51" spans="1:7" x14ac:dyDescent="0.2">
      <c r="A51" s="33"/>
      <c r="B51" s="35"/>
      <c r="C51" s="39"/>
      <c r="D51" s="37"/>
      <c r="E51" s="37"/>
      <c r="F51" s="37"/>
      <c r="G51" s="38"/>
    </row>
    <row r="52" spans="1:7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</sheetData>
  <sheetProtection password="C5C0" sheet="1" objects="1" scenarios="1" selectLockedCells="1"/>
  <mergeCells count="5">
    <mergeCell ref="A17:E17"/>
    <mergeCell ref="A19:E19"/>
    <mergeCell ref="C22:D22"/>
    <mergeCell ref="A48:B48"/>
    <mergeCell ref="A31:E3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49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99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65</v>
      </c>
    </row>
    <row r="13" spans="1:7" s="20" customFormat="1" x14ac:dyDescent="0.2">
      <c r="A13" s="6" t="s">
        <v>78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s="46" customFormat="1" ht="12.75" customHeight="1" x14ac:dyDescent="0.2">
      <c r="A26" s="30" t="s">
        <v>9</v>
      </c>
      <c r="B26" s="28" t="s">
        <v>37</v>
      </c>
      <c r="C26" s="29" t="s">
        <v>13</v>
      </c>
      <c r="D26" s="52">
        <f t="shared" ref="D26" si="0">H26*I26</f>
        <v>137640</v>
      </c>
      <c r="E26" s="1"/>
      <c r="F26" s="53">
        <f>ROUND(D26*E26,2)</f>
        <v>0</v>
      </c>
      <c r="H26" s="46">
        <v>11470</v>
      </c>
      <c r="I26" s="49">
        <v>12</v>
      </c>
    </row>
    <row r="27" spans="1:9" s="41" customFormat="1" ht="12.75" customHeight="1" x14ac:dyDescent="0.2">
      <c r="A27" s="108" t="s">
        <v>1</v>
      </c>
      <c r="B27" s="109"/>
      <c r="C27" s="109"/>
      <c r="D27" s="109"/>
      <c r="E27" s="110"/>
      <c r="F27" s="60">
        <f>SUM(F26:F26)</f>
        <v>0</v>
      </c>
    </row>
    <row r="30" spans="1:9" x14ac:dyDescent="0.2">
      <c r="A30" s="7" t="s">
        <v>94</v>
      </c>
      <c r="B30" s="32"/>
    </row>
    <row r="31" spans="1:9" x14ac:dyDescent="0.2">
      <c r="A31" s="7" t="s">
        <v>95</v>
      </c>
    </row>
    <row r="32" spans="1:9" s="34" customFormat="1" x14ac:dyDescent="0.2">
      <c r="A32" s="31" t="s">
        <v>53</v>
      </c>
      <c r="B32" s="33"/>
      <c r="C32" s="33"/>
      <c r="D32" s="33"/>
      <c r="E32" s="33"/>
      <c r="F32" s="33"/>
      <c r="G32" s="33"/>
    </row>
    <row r="33" spans="1:7" s="34" customFormat="1" x14ac:dyDescent="0.2">
      <c r="A33" s="33" t="s">
        <v>46</v>
      </c>
      <c r="B33" s="33"/>
      <c r="C33" s="33"/>
      <c r="D33" s="33"/>
      <c r="E33" s="33"/>
      <c r="F33" s="33"/>
      <c r="G33" s="33"/>
    </row>
    <row r="34" spans="1:7" s="34" customFormat="1" x14ac:dyDescent="0.2">
      <c r="A34" s="33" t="s">
        <v>32</v>
      </c>
      <c r="B34" s="35"/>
      <c r="C34" s="36"/>
      <c r="D34" s="37"/>
      <c r="E34" s="37"/>
      <c r="F34" s="37"/>
      <c r="G34" s="38"/>
    </row>
    <row r="35" spans="1:7" s="34" customFormat="1" x14ac:dyDescent="0.2">
      <c r="A35" s="33" t="s">
        <v>33</v>
      </c>
      <c r="B35" s="35"/>
      <c r="C35" s="36"/>
      <c r="D35" s="37"/>
      <c r="E35" s="37"/>
      <c r="F35" s="37"/>
      <c r="G35" s="38"/>
    </row>
    <row r="36" spans="1:7" x14ac:dyDescent="0.2">
      <c r="A36" s="7" t="s">
        <v>96</v>
      </c>
    </row>
    <row r="37" spans="1:7" x14ac:dyDescent="0.2">
      <c r="A37" s="7" t="s">
        <v>34</v>
      </c>
    </row>
    <row r="38" spans="1:7" s="34" customFormat="1" x14ac:dyDescent="0.2">
      <c r="A38" s="33"/>
      <c r="B38" s="35"/>
      <c r="C38" s="39"/>
      <c r="D38" s="37"/>
      <c r="E38" s="37"/>
      <c r="F38" s="37"/>
      <c r="G38" s="38"/>
    </row>
    <row r="39" spans="1:7" x14ac:dyDescent="0.2">
      <c r="A39" s="33"/>
      <c r="B39" s="35"/>
      <c r="C39" s="39"/>
      <c r="D39" s="37"/>
      <c r="E39" s="37"/>
      <c r="F39" s="37"/>
      <c r="G39" s="38"/>
    </row>
    <row r="40" spans="1:7" x14ac:dyDescent="0.2">
      <c r="A40" s="33"/>
      <c r="B40" s="35"/>
      <c r="C40" s="39"/>
      <c r="D40" s="37"/>
      <c r="E40" s="37"/>
      <c r="F40" s="37"/>
      <c r="G40" s="38"/>
    </row>
    <row r="41" spans="1:7" x14ac:dyDescent="0.2">
      <c r="A41" s="33"/>
      <c r="B41" s="35"/>
      <c r="C41" s="39"/>
      <c r="D41" s="37"/>
      <c r="E41" s="37"/>
      <c r="F41" s="37"/>
      <c r="G41" s="38"/>
    </row>
    <row r="42" spans="1:7" x14ac:dyDescent="0.2">
      <c r="A42" s="11" t="s">
        <v>2</v>
      </c>
      <c r="B42" s="11"/>
      <c r="C42" s="12"/>
      <c r="D42" s="13" t="s">
        <v>3</v>
      </c>
      <c r="E42" s="14"/>
    </row>
    <row r="43" spans="1:7" x14ac:dyDescent="0.2">
      <c r="B43" s="11"/>
      <c r="C43" s="12"/>
    </row>
    <row r="44" spans="1:7" ht="12.75" customHeight="1" x14ac:dyDescent="0.2">
      <c r="A44" s="96">
        <f>REKAPITULACIJA!A53</f>
        <v>0</v>
      </c>
      <c r="B44" s="96"/>
      <c r="C44" s="12"/>
      <c r="D44" s="15"/>
      <c r="E44" s="16"/>
      <c r="F44" s="15"/>
    </row>
    <row r="45" spans="1:7" x14ac:dyDescent="0.2">
      <c r="G45" s="38"/>
    </row>
    <row r="46" spans="1:7" x14ac:dyDescent="0.2">
      <c r="A46" s="33"/>
      <c r="B46" s="35"/>
      <c r="C46" s="39"/>
      <c r="D46" s="37"/>
      <c r="E46" s="37"/>
      <c r="F46" s="37"/>
      <c r="G46" s="38"/>
    </row>
    <row r="47" spans="1:7" x14ac:dyDescent="0.2">
      <c r="A47" s="33"/>
      <c r="B47" s="35"/>
      <c r="C47" s="39"/>
      <c r="D47" s="37"/>
      <c r="E47" s="37"/>
      <c r="F47" s="37"/>
      <c r="G47" s="38"/>
    </row>
    <row r="48" spans="1:7" x14ac:dyDescent="0.2">
      <c r="A48" s="33"/>
      <c r="B48" s="35"/>
      <c r="C48" s="39"/>
      <c r="D48" s="37"/>
      <c r="E48" s="37"/>
      <c r="F48" s="37"/>
      <c r="G48" s="38"/>
    </row>
    <row r="49" spans="1:7" x14ac:dyDescent="0.2">
      <c r="A49" s="33"/>
      <c r="B49" s="35"/>
      <c r="C49" s="39"/>
      <c r="D49" s="37"/>
      <c r="E49" s="37"/>
      <c r="F49" s="37"/>
      <c r="G49" s="38"/>
    </row>
  </sheetData>
  <sheetProtection password="C5C0" sheet="1" objects="1" scenarios="1" selectLockedCells="1"/>
  <mergeCells count="5">
    <mergeCell ref="A17:E17"/>
    <mergeCell ref="A19:E19"/>
    <mergeCell ref="C22:D22"/>
    <mergeCell ref="A44:B44"/>
    <mergeCell ref="A27:E2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0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98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66</v>
      </c>
    </row>
    <row r="13" spans="1:7" s="20" customFormat="1" x14ac:dyDescent="0.2">
      <c r="A13" s="6" t="s">
        <v>80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50" t="s">
        <v>112</v>
      </c>
    </row>
    <row r="26" spans="1:9" ht="38.25" x14ac:dyDescent="0.2">
      <c r="A26" s="30" t="s">
        <v>9</v>
      </c>
      <c r="B26" s="28" t="s">
        <v>82</v>
      </c>
      <c r="C26" s="29" t="s">
        <v>17</v>
      </c>
      <c r="D26" s="52">
        <f t="shared" ref="D26:D27" si="0">H26*I26</f>
        <v>103220</v>
      </c>
      <c r="E26" s="1"/>
      <c r="F26" s="53">
        <f>ROUND(D26*E26,2)</f>
        <v>0</v>
      </c>
      <c r="H26" s="7">
        <v>7940</v>
      </c>
      <c r="I26" s="49">
        <v>13</v>
      </c>
    </row>
    <row r="27" spans="1:9" ht="25.5" x14ac:dyDescent="0.2">
      <c r="A27" s="27" t="s">
        <v>10</v>
      </c>
      <c r="B27" s="57" t="s">
        <v>83</v>
      </c>
      <c r="C27" s="58" t="s">
        <v>17</v>
      </c>
      <c r="D27" s="54">
        <f t="shared" si="0"/>
        <v>127040</v>
      </c>
      <c r="E27" s="55"/>
      <c r="F27" s="56">
        <f t="shared" ref="F27" si="1">ROUND(D27*E27,2)</f>
        <v>0</v>
      </c>
      <c r="H27" s="7">
        <v>7940</v>
      </c>
      <c r="I27" s="49">
        <v>16</v>
      </c>
    </row>
    <row r="28" spans="1:9" s="20" customFormat="1" ht="12.75" customHeight="1" x14ac:dyDescent="0.2">
      <c r="A28" s="99" t="s">
        <v>1</v>
      </c>
      <c r="B28" s="100"/>
      <c r="C28" s="100"/>
      <c r="D28" s="100"/>
      <c r="E28" s="101"/>
      <c r="F28" s="59">
        <f>SUM(F26:F27)</f>
        <v>0</v>
      </c>
    </row>
    <row r="31" spans="1:9" x14ac:dyDescent="0.2">
      <c r="A31" s="7" t="s">
        <v>94</v>
      </c>
      <c r="B31" s="32"/>
    </row>
    <row r="32" spans="1:9" x14ac:dyDescent="0.2">
      <c r="A32" s="7" t="s">
        <v>95</v>
      </c>
    </row>
    <row r="33" spans="1:7" s="34" customFormat="1" x14ac:dyDescent="0.2">
      <c r="A33" s="31" t="s">
        <v>53</v>
      </c>
      <c r="B33" s="33"/>
      <c r="C33" s="33"/>
      <c r="D33" s="33"/>
      <c r="E33" s="33"/>
      <c r="F33" s="33"/>
      <c r="G33" s="33"/>
    </row>
    <row r="34" spans="1:7" s="34" customFormat="1" x14ac:dyDescent="0.2">
      <c r="A34" s="33" t="s">
        <v>46</v>
      </c>
      <c r="B34" s="33"/>
      <c r="C34" s="33"/>
      <c r="D34" s="33"/>
      <c r="E34" s="33"/>
      <c r="F34" s="33"/>
      <c r="G34" s="33"/>
    </row>
    <row r="35" spans="1:7" s="34" customFormat="1" x14ac:dyDescent="0.2">
      <c r="A35" s="33" t="s">
        <v>32</v>
      </c>
      <c r="B35" s="35"/>
      <c r="C35" s="36"/>
      <c r="D35" s="37"/>
      <c r="E35" s="37"/>
      <c r="F35" s="37"/>
      <c r="G35" s="38"/>
    </row>
    <row r="36" spans="1:7" s="34" customFormat="1" x14ac:dyDescent="0.2">
      <c r="A36" s="33" t="s">
        <v>33</v>
      </c>
      <c r="B36" s="35"/>
      <c r="C36" s="36"/>
      <c r="D36" s="37"/>
      <c r="E36" s="37"/>
      <c r="F36" s="37"/>
      <c r="G36" s="38"/>
    </row>
    <row r="37" spans="1:7" x14ac:dyDescent="0.2">
      <c r="A37" s="7" t="s">
        <v>96</v>
      </c>
    </row>
    <row r="38" spans="1:7" x14ac:dyDescent="0.2">
      <c r="A38" s="7" t="s">
        <v>34</v>
      </c>
    </row>
    <row r="39" spans="1:7" s="34" customFormat="1" x14ac:dyDescent="0.2">
      <c r="A39" s="33"/>
      <c r="B39" s="35"/>
      <c r="C39" s="39"/>
      <c r="D39" s="37"/>
      <c r="E39" s="37"/>
      <c r="F39" s="37"/>
      <c r="G39" s="38"/>
    </row>
    <row r="40" spans="1:7" x14ac:dyDescent="0.2">
      <c r="A40" s="33"/>
      <c r="B40" s="35"/>
      <c r="C40" s="39"/>
      <c r="D40" s="37"/>
      <c r="E40" s="37"/>
      <c r="F40" s="37"/>
      <c r="G40" s="38"/>
    </row>
    <row r="41" spans="1:7" x14ac:dyDescent="0.2">
      <c r="A41" s="33"/>
      <c r="B41" s="35"/>
      <c r="C41" s="39"/>
      <c r="D41" s="37"/>
      <c r="E41" s="37"/>
      <c r="F41" s="37"/>
      <c r="G41" s="38"/>
    </row>
    <row r="42" spans="1:7" x14ac:dyDescent="0.2">
      <c r="A42" s="33"/>
      <c r="B42" s="35"/>
      <c r="C42" s="39"/>
      <c r="D42" s="37"/>
      <c r="E42" s="37"/>
      <c r="F42" s="37"/>
      <c r="G42" s="38"/>
    </row>
    <row r="43" spans="1:7" x14ac:dyDescent="0.2">
      <c r="A43" s="11" t="s">
        <v>2</v>
      </c>
      <c r="B43" s="11"/>
      <c r="C43" s="12"/>
      <c r="D43" s="13" t="s">
        <v>3</v>
      </c>
      <c r="E43" s="14"/>
    </row>
    <row r="44" spans="1:7" x14ac:dyDescent="0.2">
      <c r="B44" s="11"/>
      <c r="C44" s="12"/>
    </row>
    <row r="45" spans="1:7" ht="12.75" customHeight="1" x14ac:dyDescent="0.2">
      <c r="A45" s="96">
        <f>REKAPITULACIJA!A53</f>
        <v>0</v>
      </c>
      <c r="B45" s="96"/>
      <c r="C45" s="12"/>
      <c r="D45" s="15"/>
      <c r="E45" s="16"/>
      <c r="F45" s="15"/>
    </row>
    <row r="46" spans="1:7" x14ac:dyDescent="0.2">
      <c r="G46" s="38"/>
    </row>
    <row r="47" spans="1:7" x14ac:dyDescent="0.2">
      <c r="A47" s="33"/>
      <c r="B47" s="35"/>
      <c r="C47" s="39"/>
      <c r="D47" s="37"/>
      <c r="E47" s="37"/>
      <c r="F47" s="37"/>
      <c r="G47" s="38"/>
    </row>
    <row r="48" spans="1:7" x14ac:dyDescent="0.2">
      <c r="A48" s="33"/>
      <c r="B48" s="35"/>
      <c r="C48" s="39"/>
      <c r="D48" s="37"/>
      <c r="E48" s="37"/>
      <c r="F48" s="37"/>
      <c r="G48" s="38"/>
    </row>
    <row r="49" spans="1:7" x14ac:dyDescent="0.2">
      <c r="A49" s="33"/>
      <c r="B49" s="35"/>
      <c r="C49" s="39"/>
      <c r="D49" s="37"/>
      <c r="E49" s="37"/>
      <c r="F49" s="37"/>
      <c r="G49" s="38"/>
    </row>
    <row r="50" spans="1:7" x14ac:dyDescent="0.2">
      <c r="A50" s="33"/>
      <c r="B50" s="35"/>
      <c r="C50" s="39"/>
      <c r="D50" s="37"/>
      <c r="E50" s="37"/>
      <c r="F50" s="37"/>
      <c r="G50" s="38"/>
    </row>
  </sheetData>
  <sheetProtection password="C5C0" sheet="1" objects="1" scenarios="1" selectLockedCells="1"/>
  <mergeCells count="5">
    <mergeCell ref="A17:E17"/>
    <mergeCell ref="A19:E19"/>
    <mergeCell ref="C22:D22"/>
    <mergeCell ref="A45:B45"/>
    <mergeCell ref="A28:E28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2"/>
  <sheetViews>
    <sheetView tabSelected="1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97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90</v>
      </c>
    </row>
    <row r="13" spans="1:7" s="20" customFormat="1" x14ac:dyDescent="0.2">
      <c r="A13" s="6" t="s">
        <v>79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7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7" x14ac:dyDescent="0.2">
      <c r="A18" s="8"/>
      <c r="B18" s="8"/>
      <c r="C18" s="9"/>
      <c r="D18" s="10"/>
      <c r="E18" s="10"/>
      <c r="F18" s="5"/>
      <c r="G18" s="4"/>
    </row>
    <row r="19" spans="1:7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7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7" s="20" customFormat="1" x14ac:dyDescent="0.2">
      <c r="A23" s="6"/>
      <c r="B23" s="17"/>
      <c r="C23" s="23"/>
      <c r="D23" s="24"/>
      <c r="E23" s="18"/>
      <c r="F23" s="19"/>
    </row>
    <row r="25" spans="1:7" s="20" customFormat="1" ht="25.5" x14ac:dyDescent="0.2">
      <c r="A25" s="65" t="s">
        <v>6</v>
      </c>
      <c r="B25" s="65" t="s">
        <v>30</v>
      </c>
      <c r="C25" s="65" t="s">
        <v>7</v>
      </c>
      <c r="D25" s="66" t="s">
        <v>8</v>
      </c>
      <c r="E25" s="67" t="s">
        <v>31</v>
      </c>
      <c r="F25" s="66" t="s">
        <v>0</v>
      </c>
    </row>
    <row r="26" spans="1:7" s="46" customFormat="1" ht="12.75" customHeight="1" x14ac:dyDescent="0.2">
      <c r="A26" s="68" t="s">
        <v>9</v>
      </c>
      <c r="B26" s="69" t="s">
        <v>84</v>
      </c>
      <c r="C26" s="70" t="s">
        <v>27</v>
      </c>
      <c r="D26" s="71">
        <v>60</v>
      </c>
      <c r="E26" s="72"/>
      <c r="F26" s="73">
        <f t="shared" ref="F26" si="0">ROUND(D26*E26,2)</f>
        <v>0</v>
      </c>
    </row>
    <row r="27" spans="1:7" ht="25.5" x14ac:dyDescent="0.2">
      <c r="A27" s="74" t="s">
        <v>10</v>
      </c>
      <c r="B27" s="69" t="s">
        <v>86</v>
      </c>
      <c r="C27" s="70" t="s">
        <v>27</v>
      </c>
      <c r="D27" s="71">
        <v>70</v>
      </c>
      <c r="E27" s="72"/>
      <c r="F27" s="73">
        <f>ROUND(D27*E27,2)</f>
        <v>0</v>
      </c>
    </row>
    <row r="28" spans="1:7" ht="25.5" x14ac:dyDescent="0.2">
      <c r="A28" s="74" t="s">
        <v>11</v>
      </c>
      <c r="B28" s="69" t="s">
        <v>85</v>
      </c>
      <c r="C28" s="70" t="s">
        <v>27</v>
      </c>
      <c r="D28" s="71">
        <v>140</v>
      </c>
      <c r="E28" s="72"/>
      <c r="F28" s="73">
        <f t="shared" ref="F28:F29" si="1">ROUND(D28*E28,2)</f>
        <v>0</v>
      </c>
    </row>
    <row r="29" spans="1:7" s="46" customFormat="1" ht="12.75" customHeight="1" x14ac:dyDescent="0.2">
      <c r="A29" s="74" t="s">
        <v>12</v>
      </c>
      <c r="B29" s="69" t="s">
        <v>111</v>
      </c>
      <c r="C29" s="70" t="s">
        <v>27</v>
      </c>
      <c r="D29" s="71">
        <v>130</v>
      </c>
      <c r="E29" s="72"/>
      <c r="F29" s="73">
        <f t="shared" si="1"/>
        <v>0</v>
      </c>
    </row>
    <row r="30" spans="1:7" s="41" customFormat="1" ht="12.75" customHeight="1" x14ac:dyDescent="0.25">
      <c r="A30" s="111" t="s">
        <v>1</v>
      </c>
      <c r="B30" s="112"/>
      <c r="C30" s="112"/>
      <c r="D30" s="112"/>
      <c r="E30" s="113"/>
      <c r="F30" s="75">
        <f>SUM(F26:F29)</f>
        <v>0</v>
      </c>
    </row>
    <row r="31" spans="1:7" x14ac:dyDescent="0.2">
      <c r="A31" s="76"/>
      <c r="B31" s="77"/>
      <c r="C31" s="78"/>
      <c r="D31" s="79"/>
      <c r="E31" s="80"/>
      <c r="F31" s="79"/>
    </row>
    <row r="32" spans="1:7" x14ac:dyDescent="0.2">
      <c r="A32" s="76"/>
      <c r="B32" s="77"/>
      <c r="C32" s="78"/>
      <c r="D32" s="79"/>
      <c r="E32" s="80"/>
      <c r="F32" s="79"/>
    </row>
    <row r="33" spans="1:7" x14ac:dyDescent="0.2">
      <c r="A33" s="7" t="s">
        <v>94</v>
      </c>
      <c r="B33" s="32"/>
    </row>
    <row r="34" spans="1:7" x14ac:dyDescent="0.2">
      <c r="A34" s="7" t="s">
        <v>95</v>
      </c>
    </row>
    <row r="35" spans="1:7" s="34" customFormat="1" x14ac:dyDescent="0.2">
      <c r="A35" s="31" t="s">
        <v>53</v>
      </c>
      <c r="B35" s="33"/>
      <c r="C35" s="33"/>
      <c r="D35" s="33"/>
      <c r="E35" s="33"/>
      <c r="F35" s="33"/>
      <c r="G35" s="33"/>
    </row>
    <row r="36" spans="1:7" s="34" customFormat="1" x14ac:dyDescent="0.2">
      <c r="A36" s="33" t="s">
        <v>46</v>
      </c>
      <c r="B36" s="33"/>
      <c r="C36" s="33"/>
      <c r="D36" s="33"/>
      <c r="E36" s="33"/>
      <c r="F36" s="33"/>
      <c r="G36" s="33"/>
    </row>
    <row r="37" spans="1:7" s="34" customFormat="1" x14ac:dyDescent="0.2">
      <c r="A37" s="33" t="s">
        <v>32</v>
      </c>
      <c r="B37" s="35"/>
      <c r="C37" s="36"/>
      <c r="D37" s="37"/>
      <c r="E37" s="37"/>
      <c r="F37" s="37"/>
      <c r="G37" s="38"/>
    </row>
    <row r="38" spans="1:7" s="34" customFormat="1" x14ac:dyDescent="0.2">
      <c r="A38" s="33" t="s">
        <v>33</v>
      </c>
      <c r="B38" s="35"/>
      <c r="C38" s="36"/>
      <c r="D38" s="37"/>
      <c r="E38" s="37"/>
      <c r="F38" s="37"/>
      <c r="G38" s="38"/>
    </row>
    <row r="39" spans="1:7" x14ac:dyDescent="0.2">
      <c r="A39" s="7" t="s">
        <v>96</v>
      </c>
    </row>
    <row r="40" spans="1:7" x14ac:dyDescent="0.2">
      <c r="A40" s="7" t="s">
        <v>34</v>
      </c>
    </row>
    <row r="41" spans="1:7" s="34" customFormat="1" x14ac:dyDescent="0.2">
      <c r="A41" s="33"/>
      <c r="B41" s="35"/>
      <c r="C41" s="39"/>
      <c r="D41" s="37"/>
      <c r="E41" s="37"/>
      <c r="F41" s="37"/>
      <c r="G41" s="38"/>
    </row>
    <row r="42" spans="1:7" x14ac:dyDescent="0.2">
      <c r="A42" s="33"/>
      <c r="B42" s="35"/>
      <c r="C42" s="39"/>
      <c r="D42" s="37"/>
      <c r="E42" s="37"/>
      <c r="F42" s="37"/>
      <c r="G42" s="38"/>
    </row>
    <row r="43" spans="1:7" x14ac:dyDescent="0.2">
      <c r="A43" s="33"/>
      <c r="B43" s="35"/>
      <c r="C43" s="39"/>
      <c r="D43" s="37"/>
      <c r="E43" s="37"/>
      <c r="F43" s="37"/>
      <c r="G43" s="38"/>
    </row>
    <row r="44" spans="1:7" x14ac:dyDescent="0.2">
      <c r="A44" s="33"/>
      <c r="B44" s="35"/>
      <c r="C44" s="39"/>
      <c r="D44" s="37"/>
      <c r="E44" s="37"/>
      <c r="F44" s="37"/>
      <c r="G44" s="38"/>
    </row>
    <row r="45" spans="1:7" ht="12.75" customHeight="1" x14ac:dyDescent="0.2">
      <c r="A45" s="11" t="s">
        <v>2</v>
      </c>
      <c r="B45" s="11"/>
      <c r="C45" s="12"/>
      <c r="D45" s="13" t="s">
        <v>3</v>
      </c>
      <c r="E45" s="14"/>
    </row>
    <row r="46" spans="1:7" x14ac:dyDescent="0.2">
      <c r="B46" s="11"/>
      <c r="C46" s="12"/>
    </row>
    <row r="47" spans="1:7" x14ac:dyDescent="0.2">
      <c r="A47" s="96">
        <f>REKAPITULACIJA!A53</f>
        <v>0</v>
      </c>
      <c r="B47" s="96"/>
      <c r="C47" s="12"/>
      <c r="D47" s="15"/>
      <c r="E47" s="16"/>
      <c r="F47" s="15"/>
    </row>
    <row r="48" spans="1:7" x14ac:dyDescent="0.2">
      <c r="G48" s="38"/>
    </row>
    <row r="49" spans="1:7" x14ac:dyDescent="0.2">
      <c r="A49" s="33"/>
      <c r="B49" s="35"/>
      <c r="C49" s="39"/>
      <c r="D49" s="37"/>
      <c r="E49" s="37"/>
      <c r="F49" s="37"/>
      <c r="G49" s="38"/>
    </row>
    <row r="50" spans="1:7" x14ac:dyDescent="0.2">
      <c r="A50" s="33"/>
      <c r="B50" s="35"/>
      <c r="C50" s="39"/>
      <c r="D50" s="37"/>
      <c r="E50" s="37"/>
      <c r="F50" s="37"/>
      <c r="G50" s="38"/>
    </row>
    <row r="51" spans="1:7" x14ac:dyDescent="0.2">
      <c r="A51" s="33"/>
      <c r="B51" s="35"/>
      <c r="C51" s="39"/>
      <c r="D51" s="37"/>
      <c r="E51" s="37"/>
      <c r="F51" s="37"/>
      <c r="G51" s="38"/>
    </row>
    <row r="52" spans="1:7" x14ac:dyDescent="0.2">
      <c r="A52" s="33"/>
      <c r="B52" s="35"/>
      <c r="C52" s="39"/>
      <c r="D52" s="37"/>
      <c r="E52" s="37"/>
      <c r="F52" s="37"/>
      <c r="G52" s="38"/>
    </row>
  </sheetData>
  <sheetProtection password="C5C0" sheet="1" objects="1" scenarios="1" selectLockedCells="1"/>
  <mergeCells count="5">
    <mergeCell ref="A17:E17"/>
    <mergeCell ref="A19:E19"/>
    <mergeCell ref="C22:D22"/>
    <mergeCell ref="A47:B47"/>
    <mergeCell ref="A30:E3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4"/>
  <sheetViews>
    <sheetView topLeftCell="A10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F9" s="38"/>
      <c r="G9" s="63" t="s">
        <v>110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29</v>
      </c>
    </row>
    <row r="13" spans="1:7" s="20" customFormat="1" x14ac:dyDescent="0.2">
      <c r="A13" s="6" t="s">
        <v>67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29886</v>
      </c>
      <c r="E26" s="1"/>
      <c r="F26" s="53">
        <f t="shared" ref="F26" si="0">ROUND(D26*E26,2)</f>
        <v>0</v>
      </c>
      <c r="H26" s="7">
        <v>9962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5292</v>
      </c>
      <c r="E27" s="1"/>
      <c r="F27" s="53">
        <f>ROUND(D27*E27,2)</f>
        <v>0</v>
      </c>
      <c r="H27" s="7">
        <v>1764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159392</v>
      </c>
      <c r="E28" s="1"/>
      <c r="F28" s="53">
        <f t="shared" ref="F28" si="2">ROUND(D28*E28,2)</f>
        <v>0</v>
      </c>
      <c r="H28" s="7">
        <v>9962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28224</v>
      </c>
      <c r="E29" s="1"/>
      <c r="F29" s="53">
        <f t="shared" ref="F29:F40" si="3">ROUND(D29*E29,2)</f>
        <v>0</v>
      </c>
      <c r="H29" s="7">
        <v>1764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129506</v>
      </c>
      <c r="E30" s="1"/>
      <c r="F30" s="53">
        <f>ROUND(D30*E30,2)</f>
        <v>0</v>
      </c>
      <c r="H30" s="7">
        <v>9962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22932</v>
      </c>
      <c r="E31" s="1"/>
      <c r="F31" s="53">
        <f>ROUND(D31*E31,2)</f>
        <v>0</v>
      </c>
      <c r="H31" s="7">
        <v>1764</v>
      </c>
      <c r="I31" s="47">
        <v>13</v>
      </c>
    </row>
    <row r="32" spans="1:9" x14ac:dyDescent="0.2">
      <c r="A32" s="30" t="s">
        <v>16</v>
      </c>
      <c r="B32" s="28" t="s">
        <v>41</v>
      </c>
      <c r="C32" s="29" t="s">
        <v>17</v>
      </c>
      <c r="D32" s="52">
        <f t="shared" si="1"/>
        <v>39026</v>
      </c>
      <c r="E32" s="1"/>
      <c r="F32" s="53">
        <f>ROUND(D32*E32,2)</f>
        <v>0</v>
      </c>
      <c r="H32" s="7">
        <f>2350+177+475</f>
        <v>3002</v>
      </c>
      <c r="I32" s="47">
        <v>13</v>
      </c>
    </row>
    <row r="33" spans="1:9" ht="25.5" x14ac:dyDescent="0.2">
      <c r="A33" s="30" t="s">
        <v>18</v>
      </c>
      <c r="B33" s="28" t="s">
        <v>38</v>
      </c>
      <c r="C33" s="29" t="s">
        <v>17</v>
      </c>
      <c r="D33" s="52">
        <f t="shared" si="1"/>
        <v>48032</v>
      </c>
      <c r="E33" s="1"/>
      <c r="F33" s="53">
        <f t="shared" si="3"/>
        <v>0</v>
      </c>
      <c r="H33" s="7">
        <v>3002</v>
      </c>
      <c r="I33" s="47">
        <v>16</v>
      </c>
    </row>
    <row r="34" spans="1:9" x14ac:dyDescent="0.2">
      <c r="A34" s="30" t="s">
        <v>19</v>
      </c>
      <c r="B34" s="28" t="s">
        <v>37</v>
      </c>
      <c r="C34" s="29" t="s">
        <v>13</v>
      </c>
      <c r="D34" s="52">
        <f t="shared" si="1"/>
        <v>1300</v>
      </c>
      <c r="E34" s="1"/>
      <c r="F34" s="53">
        <f>ROUND(D34*E34,2)</f>
        <v>0</v>
      </c>
      <c r="H34" s="7">
        <v>100</v>
      </c>
      <c r="I34" s="47">
        <v>13</v>
      </c>
    </row>
    <row r="35" spans="1:9" x14ac:dyDescent="0.2">
      <c r="A35" s="30" t="s">
        <v>20</v>
      </c>
      <c r="B35" s="28" t="s">
        <v>43</v>
      </c>
      <c r="C35" s="29" t="s">
        <v>13</v>
      </c>
      <c r="D35" s="52">
        <f t="shared" si="1"/>
        <v>1600</v>
      </c>
      <c r="E35" s="1"/>
      <c r="F35" s="53">
        <f>ROUND(D35*E35,2)</f>
        <v>0</v>
      </c>
      <c r="H35" s="7">
        <v>100</v>
      </c>
      <c r="I35" s="47">
        <v>16</v>
      </c>
    </row>
    <row r="36" spans="1:9" ht="25.5" x14ac:dyDescent="0.2">
      <c r="A36" s="30" t="s">
        <v>21</v>
      </c>
      <c r="B36" s="28" t="s">
        <v>51</v>
      </c>
      <c r="C36" s="29" t="s">
        <v>28</v>
      </c>
      <c r="D36" s="52">
        <f t="shared" si="1"/>
        <v>104</v>
      </c>
      <c r="E36" s="1"/>
      <c r="F36" s="53">
        <f>ROUND(D36*E36,2)</f>
        <v>0</v>
      </c>
      <c r="H36" s="7">
        <v>8</v>
      </c>
      <c r="I36" s="47">
        <v>13</v>
      </c>
    </row>
    <row r="37" spans="1:9" ht="38.25" x14ac:dyDescent="0.2">
      <c r="A37" s="27" t="s">
        <v>22</v>
      </c>
      <c r="B37" s="28" t="s">
        <v>50</v>
      </c>
      <c r="C37" s="70" t="s">
        <v>28</v>
      </c>
      <c r="D37" s="71">
        <f t="shared" si="1"/>
        <v>800</v>
      </c>
      <c r="E37" s="72"/>
      <c r="F37" s="53">
        <f t="shared" si="3"/>
        <v>0</v>
      </c>
      <c r="H37" s="7">
        <v>800</v>
      </c>
      <c r="I37" s="47">
        <v>1</v>
      </c>
    </row>
    <row r="38" spans="1:9" ht="38.25" x14ac:dyDescent="0.2">
      <c r="A38" s="27" t="s">
        <v>23</v>
      </c>
      <c r="B38" s="28" t="s">
        <v>47</v>
      </c>
      <c r="C38" s="70" t="s">
        <v>27</v>
      </c>
      <c r="D38" s="71">
        <v>20</v>
      </c>
      <c r="E38" s="72"/>
      <c r="F38" s="53">
        <f t="shared" si="3"/>
        <v>0</v>
      </c>
    </row>
    <row r="39" spans="1:9" ht="38.25" x14ac:dyDescent="0.2">
      <c r="A39" s="30" t="s">
        <v>24</v>
      </c>
      <c r="B39" s="28" t="s">
        <v>52</v>
      </c>
      <c r="C39" s="70" t="s">
        <v>27</v>
      </c>
      <c r="D39" s="71">
        <v>20</v>
      </c>
      <c r="E39" s="72"/>
      <c r="F39" s="53">
        <f t="shared" si="3"/>
        <v>0</v>
      </c>
    </row>
    <row r="40" spans="1:9" x14ac:dyDescent="0.2">
      <c r="A40" s="30" t="s">
        <v>25</v>
      </c>
      <c r="B40" s="28" t="s">
        <v>48</v>
      </c>
      <c r="C40" s="70" t="s">
        <v>27</v>
      </c>
      <c r="D40" s="71">
        <v>20</v>
      </c>
      <c r="E40" s="72"/>
      <c r="F40" s="53">
        <f t="shared" si="3"/>
        <v>0</v>
      </c>
    </row>
    <row r="41" spans="1:9" x14ac:dyDescent="0.2">
      <c r="A41" s="30" t="s">
        <v>26</v>
      </c>
      <c r="B41" s="28" t="s">
        <v>49</v>
      </c>
      <c r="C41" s="70" t="s">
        <v>27</v>
      </c>
      <c r="D41" s="71">
        <v>10</v>
      </c>
      <c r="E41" s="72"/>
      <c r="F41" s="53">
        <f t="shared" ref="F41" si="4">ROUND(D41*E41,2)</f>
        <v>0</v>
      </c>
    </row>
    <row r="42" spans="1:9" s="20" customFormat="1" x14ac:dyDescent="0.2">
      <c r="A42" s="99" t="s">
        <v>1</v>
      </c>
      <c r="B42" s="100"/>
      <c r="C42" s="100"/>
      <c r="D42" s="100"/>
      <c r="E42" s="101"/>
      <c r="F42" s="51">
        <f>SUM(F26:F41)</f>
        <v>0</v>
      </c>
    </row>
    <row r="45" spans="1:9" x14ac:dyDescent="0.2">
      <c r="A45" s="7" t="s">
        <v>94</v>
      </c>
      <c r="B45" s="32"/>
    </row>
    <row r="46" spans="1:9" x14ac:dyDescent="0.2">
      <c r="A46" s="7" t="s">
        <v>95</v>
      </c>
    </row>
    <row r="47" spans="1:9" s="34" customFormat="1" x14ac:dyDescent="0.2">
      <c r="A47" s="31" t="s">
        <v>53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46</v>
      </c>
      <c r="B48" s="33"/>
      <c r="C48" s="33"/>
      <c r="D48" s="33"/>
      <c r="E48" s="33"/>
      <c r="F48" s="33"/>
      <c r="G48" s="33"/>
    </row>
    <row r="49" spans="1:7" s="34" customFormat="1" x14ac:dyDescent="0.2">
      <c r="A49" s="33" t="s">
        <v>32</v>
      </c>
      <c r="B49" s="35"/>
      <c r="C49" s="36"/>
      <c r="D49" s="37"/>
      <c r="E49" s="37"/>
      <c r="F49" s="37"/>
      <c r="G49" s="38"/>
    </row>
    <row r="50" spans="1:7" s="34" customFormat="1" x14ac:dyDescent="0.2">
      <c r="A50" s="33" t="s">
        <v>33</v>
      </c>
      <c r="B50" s="35"/>
      <c r="C50" s="36"/>
      <c r="D50" s="37"/>
      <c r="E50" s="37"/>
      <c r="F50" s="37"/>
      <c r="G50" s="38"/>
    </row>
    <row r="51" spans="1:7" x14ac:dyDescent="0.2">
      <c r="A51" s="7" t="s">
        <v>96</v>
      </c>
    </row>
    <row r="52" spans="1:7" x14ac:dyDescent="0.2">
      <c r="A52" s="7" t="s">
        <v>34</v>
      </c>
    </row>
    <row r="53" spans="1:7" s="34" customFormat="1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33"/>
      <c r="B56" s="35"/>
      <c r="C56" s="39"/>
      <c r="D56" s="37"/>
      <c r="E56" s="37"/>
      <c r="F56" s="37"/>
      <c r="G56" s="38"/>
    </row>
    <row r="57" spans="1:7" x14ac:dyDescent="0.2">
      <c r="A57" s="11" t="s">
        <v>2</v>
      </c>
      <c r="B57" s="11"/>
      <c r="C57" s="12"/>
      <c r="D57" s="13" t="s">
        <v>3</v>
      </c>
      <c r="E57" s="14"/>
    </row>
    <row r="58" spans="1:7" x14ac:dyDescent="0.2">
      <c r="B58" s="11"/>
      <c r="C58" s="12"/>
    </row>
    <row r="59" spans="1:7" ht="12.75" customHeight="1" x14ac:dyDescent="0.2">
      <c r="A59" s="96">
        <f>REKAPITULACIJA!A53</f>
        <v>0</v>
      </c>
      <c r="B59" s="96"/>
      <c r="C59" s="12"/>
      <c r="D59" s="15"/>
      <c r="E59" s="16"/>
      <c r="F59" s="15"/>
    </row>
    <row r="60" spans="1:7" x14ac:dyDescent="0.2"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  <row r="64" spans="1:7" x14ac:dyDescent="0.2">
      <c r="A64" s="33"/>
      <c r="B64" s="35"/>
      <c r="C64" s="39"/>
      <c r="D64" s="37"/>
      <c r="E64" s="37"/>
      <c r="F64" s="37"/>
      <c r="G64" s="38"/>
    </row>
  </sheetData>
  <sheetProtection password="C5C0" sheet="1" objects="1" scenarios="1" selectLockedCells="1"/>
  <mergeCells count="5">
    <mergeCell ref="A59:B59"/>
    <mergeCell ref="A17:E17"/>
    <mergeCell ref="A19:E19"/>
    <mergeCell ref="C22:D22"/>
    <mergeCell ref="A42:E42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4"/>
  <sheetViews>
    <sheetView topLeftCell="A14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109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61</v>
      </c>
    </row>
    <row r="13" spans="1:7" s="20" customFormat="1" x14ac:dyDescent="0.2">
      <c r="A13" s="6" t="s">
        <v>68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98004</v>
      </c>
      <c r="E26" s="1"/>
      <c r="F26" s="53">
        <f t="shared" ref="F26" si="0">ROUND(D26*E26,2)</f>
        <v>0</v>
      </c>
      <c r="H26" s="7">
        <v>24501</v>
      </c>
      <c r="I26" s="47">
        <v>4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69756</v>
      </c>
      <c r="E27" s="1"/>
      <c r="F27" s="53">
        <f>ROUND(D27*E27,2)</f>
        <v>0</v>
      </c>
      <c r="H27" s="7">
        <v>17439</v>
      </c>
      <c r="I27" s="47">
        <v>4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441018</v>
      </c>
      <c r="E28" s="1"/>
      <c r="F28" s="53">
        <f t="shared" ref="F28:F41" si="2">ROUND(D28*E28,2)</f>
        <v>0</v>
      </c>
      <c r="H28" s="7">
        <v>24501</v>
      </c>
      <c r="I28" s="47">
        <v>18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313902</v>
      </c>
      <c r="E29" s="1"/>
      <c r="F29" s="53">
        <f t="shared" si="2"/>
        <v>0</v>
      </c>
      <c r="H29" s="7">
        <v>17439</v>
      </c>
      <c r="I29" s="47">
        <v>18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343014</v>
      </c>
      <c r="E30" s="1"/>
      <c r="F30" s="53">
        <f>ROUND(D30*E30,2)</f>
        <v>0</v>
      </c>
      <c r="H30" s="7">
        <v>24501</v>
      </c>
      <c r="I30" s="47">
        <v>14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244146</v>
      </c>
      <c r="E31" s="1"/>
      <c r="F31" s="53">
        <f>ROUND(D31*E31,2)</f>
        <v>0</v>
      </c>
      <c r="H31" s="7">
        <v>17439</v>
      </c>
      <c r="I31" s="47">
        <v>14</v>
      </c>
    </row>
    <row r="32" spans="1:9" x14ac:dyDescent="0.2">
      <c r="A32" s="30" t="s">
        <v>16</v>
      </c>
      <c r="B32" s="28" t="s">
        <v>37</v>
      </c>
      <c r="C32" s="29" t="s">
        <v>13</v>
      </c>
      <c r="D32" s="52">
        <f t="shared" si="1"/>
        <v>2800</v>
      </c>
      <c r="E32" s="1"/>
      <c r="F32" s="53">
        <f>ROUND(D32*E32,2)</f>
        <v>0</v>
      </c>
      <c r="H32" s="7">
        <v>200</v>
      </c>
      <c r="I32" s="47">
        <v>14</v>
      </c>
    </row>
    <row r="33" spans="1:9" x14ac:dyDescent="0.2">
      <c r="A33" s="30" t="s">
        <v>18</v>
      </c>
      <c r="B33" s="28" t="s">
        <v>43</v>
      </c>
      <c r="C33" s="29" t="s">
        <v>13</v>
      </c>
      <c r="D33" s="52">
        <f t="shared" si="1"/>
        <v>3600</v>
      </c>
      <c r="E33" s="1"/>
      <c r="F33" s="53">
        <f>ROUND(D33*E33,2)</f>
        <v>0</v>
      </c>
      <c r="H33" s="7">
        <v>200</v>
      </c>
      <c r="I33" s="47">
        <v>18</v>
      </c>
    </row>
    <row r="34" spans="1:9" ht="25.5" x14ac:dyDescent="0.2">
      <c r="A34" s="30" t="s">
        <v>19</v>
      </c>
      <c r="B34" s="28" t="s">
        <v>51</v>
      </c>
      <c r="C34" s="29" t="s">
        <v>28</v>
      </c>
      <c r="D34" s="52">
        <f t="shared" si="1"/>
        <v>196</v>
      </c>
      <c r="E34" s="1"/>
      <c r="F34" s="53">
        <f>ROUND(D34*E34,2)</f>
        <v>0</v>
      </c>
      <c r="H34" s="7">
        <v>14</v>
      </c>
      <c r="I34" s="47">
        <v>14</v>
      </c>
    </row>
    <row r="35" spans="1:9" ht="38.25" x14ac:dyDescent="0.2">
      <c r="A35" s="27" t="s">
        <v>20</v>
      </c>
      <c r="B35" s="28" t="s">
        <v>50</v>
      </c>
      <c r="C35" s="29" t="s">
        <v>28</v>
      </c>
      <c r="D35" s="52">
        <f t="shared" si="1"/>
        <v>2300</v>
      </c>
      <c r="E35" s="1"/>
      <c r="F35" s="53">
        <f t="shared" si="2"/>
        <v>0</v>
      </c>
      <c r="H35" s="7">
        <v>2300</v>
      </c>
      <c r="I35" s="47">
        <v>1</v>
      </c>
    </row>
    <row r="36" spans="1:9" ht="51" x14ac:dyDescent="0.2">
      <c r="A36" s="30" t="s">
        <v>21</v>
      </c>
      <c r="B36" s="28" t="s">
        <v>115</v>
      </c>
      <c r="C36" s="70" t="s">
        <v>28</v>
      </c>
      <c r="D36" s="71">
        <f t="shared" si="1"/>
        <v>6</v>
      </c>
      <c r="E36" s="72"/>
      <c r="F36" s="53">
        <f t="shared" si="2"/>
        <v>0</v>
      </c>
      <c r="H36" s="7">
        <v>6</v>
      </c>
      <c r="I36" s="47">
        <v>1</v>
      </c>
    </row>
    <row r="37" spans="1:9" ht="25.5" x14ac:dyDescent="0.2">
      <c r="A37" s="27" t="s">
        <v>22</v>
      </c>
      <c r="B37" s="28" t="s">
        <v>116</v>
      </c>
      <c r="C37" s="70" t="s">
        <v>28</v>
      </c>
      <c r="D37" s="71">
        <f t="shared" si="1"/>
        <v>30</v>
      </c>
      <c r="E37" s="72"/>
      <c r="F37" s="53">
        <f>ROUND(D37*E37,2)</f>
        <v>0</v>
      </c>
      <c r="H37" s="7">
        <v>6</v>
      </c>
      <c r="I37" s="47">
        <v>5</v>
      </c>
    </row>
    <row r="38" spans="1:9" ht="38.25" x14ac:dyDescent="0.2">
      <c r="A38" s="27" t="s">
        <v>23</v>
      </c>
      <c r="B38" s="28" t="s">
        <v>47</v>
      </c>
      <c r="C38" s="70" t="s">
        <v>27</v>
      </c>
      <c r="D38" s="71">
        <v>40</v>
      </c>
      <c r="E38" s="72"/>
      <c r="F38" s="53">
        <f t="shared" si="2"/>
        <v>0</v>
      </c>
    </row>
    <row r="39" spans="1:9" ht="38.25" x14ac:dyDescent="0.2">
      <c r="A39" s="30" t="s">
        <v>24</v>
      </c>
      <c r="B39" s="28" t="s">
        <v>52</v>
      </c>
      <c r="C39" s="70" t="s">
        <v>27</v>
      </c>
      <c r="D39" s="71">
        <v>40</v>
      </c>
      <c r="E39" s="72"/>
      <c r="F39" s="53">
        <f t="shared" si="2"/>
        <v>0</v>
      </c>
    </row>
    <row r="40" spans="1:9" x14ac:dyDescent="0.2">
      <c r="A40" s="30" t="s">
        <v>25</v>
      </c>
      <c r="B40" s="28" t="s">
        <v>48</v>
      </c>
      <c r="C40" s="70" t="s">
        <v>27</v>
      </c>
      <c r="D40" s="71">
        <v>40</v>
      </c>
      <c r="E40" s="72"/>
      <c r="F40" s="53">
        <f t="shared" si="2"/>
        <v>0</v>
      </c>
    </row>
    <row r="41" spans="1:9" x14ac:dyDescent="0.2">
      <c r="A41" s="30" t="s">
        <v>26</v>
      </c>
      <c r="B41" s="28" t="s">
        <v>49</v>
      </c>
      <c r="C41" s="70" t="s">
        <v>27</v>
      </c>
      <c r="D41" s="71">
        <v>20</v>
      </c>
      <c r="E41" s="72"/>
      <c r="F41" s="53">
        <f t="shared" si="2"/>
        <v>0</v>
      </c>
    </row>
    <row r="42" spans="1:9" s="20" customFormat="1" x14ac:dyDescent="0.2">
      <c r="A42" s="99" t="s">
        <v>1</v>
      </c>
      <c r="B42" s="100"/>
      <c r="C42" s="100"/>
      <c r="D42" s="100"/>
      <c r="E42" s="101"/>
      <c r="F42" s="51">
        <f>SUM(F26:F41)</f>
        <v>0</v>
      </c>
    </row>
    <row r="45" spans="1:9" x14ac:dyDescent="0.2">
      <c r="A45" s="7" t="s">
        <v>94</v>
      </c>
      <c r="B45" s="32"/>
    </row>
    <row r="46" spans="1:9" x14ac:dyDescent="0.2">
      <c r="A46" s="7" t="s">
        <v>95</v>
      </c>
    </row>
    <row r="47" spans="1:9" s="34" customFormat="1" x14ac:dyDescent="0.2">
      <c r="A47" s="31" t="s">
        <v>53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46</v>
      </c>
      <c r="B48" s="33"/>
      <c r="C48" s="33"/>
      <c r="D48" s="33"/>
      <c r="E48" s="33"/>
      <c r="F48" s="33"/>
      <c r="G48" s="33"/>
    </row>
    <row r="49" spans="1:7" s="34" customFormat="1" x14ac:dyDescent="0.2">
      <c r="A49" s="33" t="s">
        <v>32</v>
      </c>
      <c r="B49" s="35"/>
      <c r="C49" s="36"/>
      <c r="D49" s="37"/>
      <c r="E49" s="37"/>
      <c r="F49" s="37"/>
      <c r="G49" s="38"/>
    </row>
    <row r="50" spans="1:7" s="34" customFormat="1" x14ac:dyDescent="0.2">
      <c r="A50" s="33" t="s">
        <v>33</v>
      </c>
      <c r="B50" s="35"/>
      <c r="C50" s="36"/>
      <c r="D50" s="37"/>
      <c r="E50" s="37"/>
      <c r="F50" s="37"/>
      <c r="G50" s="38"/>
    </row>
    <row r="51" spans="1:7" x14ac:dyDescent="0.2">
      <c r="A51" s="7" t="s">
        <v>96</v>
      </c>
    </row>
    <row r="52" spans="1:7" x14ac:dyDescent="0.2">
      <c r="A52" s="7" t="s">
        <v>34</v>
      </c>
    </row>
    <row r="53" spans="1:7" s="34" customFormat="1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33"/>
      <c r="B56" s="35"/>
      <c r="C56" s="39"/>
      <c r="D56" s="37"/>
      <c r="E56" s="37"/>
      <c r="F56" s="37"/>
      <c r="G56" s="38"/>
    </row>
    <row r="57" spans="1:7" x14ac:dyDescent="0.2">
      <c r="A57" s="11" t="s">
        <v>2</v>
      </c>
      <c r="B57" s="11"/>
      <c r="C57" s="12"/>
      <c r="D57" s="13" t="s">
        <v>3</v>
      </c>
      <c r="E57" s="14"/>
    </row>
    <row r="58" spans="1:7" x14ac:dyDescent="0.2">
      <c r="B58" s="11"/>
      <c r="C58" s="12"/>
    </row>
    <row r="59" spans="1:7" ht="12.75" customHeight="1" x14ac:dyDescent="0.2">
      <c r="A59" s="96">
        <f>REKAPITULACIJA!A53</f>
        <v>0</v>
      </c>
      <c r="B59" s="96"/>
      <c r="C59" s="12"/>
      <c r="D59" s="15"/>
      <c r="E59" s="16"/>
      <c r="F59" s="15"/>
    </row>
    <row r="60" spans="1:7" x14ac:dyDescent="0.2"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  <row r="64" spans="1:7" x14ac:dyDescent="0.2">
      <c r="A64" s="33"/>
      <c r="B64" s="35"/>
      <c r="C64" s="39"/>
      <c r="D64" s="37"/>
      <c r="E64" s="37"/>
      <c r="F64" s="37"/>
      <c r="G64" s="38"/>
    </row>
  </sheetData>
  <sheetProtection password="C5C0" sheet="1" objects="1" scenarios="1" selectLockedCells="1"/>
  <mergeCells count="5">
    <mergeCell ref="A17:E17"/>
    <mergeCell ref="A19:E19"/>
    <mergeCell ref="C22:D22"/>
    <mergeCell ref="A59:B59"/>
    <mergeCell ref="A42:E42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3"/>
  <sheetViews>
    <sheetView topLeftCell="A10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108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60</v>
      </c>
    </row>
    <row r="13" spans="1:7" s="20" customFormat="1" x14ac:dyDescent="0.2">
      <c r="A13" s="6" t="s">
        <v>69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25611</v>
      </c>
      <c r="E26" s="1"/>
      <c r="F26" s="53">
        <f t="shared" ref="F26" si="0">ROUND(D26*E26,2)</f>
        <v>0</v>
      </c>
      <c r="H26" s="7">
        <v>8537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7998</v>
      </c>
      <c r="E27" s="1"/>
      <c r="F27" s="53">
        <f>ROUND(D27*E27,2)</f>
        <v>0</v>
      </c>
      <c r="H27" s="7">
        <v>2666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136592</v>
      </c>
      <c r="E28" s="1"/>
      <c r="F28" s="53">
        <f t="shared" ref="F28:F33" si="2">ROUND(D28*E28,2)</f>
        <v>0</v>
      </c>
      <c r="H28" s="7">
        <v>8537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42656</v>
      </c>
      <c r="E29" s="1"/>
      <c r="F29" s="53">
        <f t="shared" si="2"/>
        <v>0</v>
      </c>
      <c r="H29" s="7">
        <v>2666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110981</v>
      </c>
      <c r="E30" s="1"/>
      <c r="F30" s="53">
        <f>ROUND(D30*E30,2)</f>
        <v>0</v>
      </c>
      <c r="H30" s="7">
        <v>8537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34658</v>
      </c>
      <c r="E31" s="1"/>
      <c r="F31" s="53">
        <f>ROUND(D31*E31,2)</f>
        <v>0</v>
      </c>
      <c r="H31" s="7">
        <v>2666</v>
      </c>
      <c r="I31" s="47">
        <v>13</v>
      </c>
    </row>
    <row r="32" spans="1:9" x14ac:dyDescent="0.2">
      <c r="A32" s="30" t="s">
        <v>16</v>
      </c>
      <c r="B32" s="28" t="s">
        <v>41</v>
      </c>
      <c r="C32" s="29" t="s">
        <v>17</v>
      </c>
      <c r="D32" s="52">
        <f t="shared" si="1"/>
        <v>9464</v>
      </c>
      <c r="E32" s="1"/>
      <c r="F32" s="53">
        <f>ROUND(D32*E32,2)</f>
        <v>0</v>
      </c>
      <c r="H32" s="7">
        <v>728</v>
      </c>
      <c r="I32" s="47">
        <v>13</v>
      </c>
    </row>
    <row r="33" spans="1:9" ht="25.5" x14ac:dyDescent="0.2">
      <c r="A33" s="30" t="s">
        <v>18</v>
      </c>
      <c r="B33" s="28" t="s">
        <v>38</v>
      </c>
      <c r="C33" s="29" t="s">
        <v>17</v>
      </c>
      <c r="D33" s="52">
        <f t="shared" si="1"/>
        <v>11648</v>
      </c>
      <c r="E33" s="1"/>
      <c r="F33" s="53">
        <f t="shared" si="2"/>
        <v>0</v>
      </c>
      <c r="H33" s="7">
        <v>728</v>
      </c>
      <c r="I33" s="47">
        <v>16</v>
      </c>
    </row>
    <row r="34" spans="1:9" x14ac:dyDescent="0.2">
      <c r="A34" s="30" t="s">
        <v>19</v>
      </c>
      <c r="B34" s="28" t="s">
        <v>37</v>
      </c>
      <c r="C34" s="29" t="s">
        <v>13</v>
      </c>
      <c r="D34" s="52">
        <f t="shared" si="1"/>
        <v>41652</v>
      </c>
      <c r="E34" s="1"/>
      <c r="F34" s="53">
        <f>ROUND(D34*E34,2)</f>
        <v>0</v>
      </c>
      <c r="H34" s="7">
        <v>3204</v>
      </c>
      <c r="I34" s="47">
        <v>13</v>
      </c>
    </row>
    <row r="35" spans="1:9" x14ac:dyDescent="0.2">
      <c r="A35" s="30" t="s">
        <v>20</v>
      </c>
      <c r="B35" s="28" t="s">
        <v>43</v>
      </c>
      <c r="C35" s="29" t="s">
        <v>13</v>
      </c>
      <c r="D35" s="52">
        <f t="shared" si="1"/>
        <v>51264</v>
      </c>
      <c r="E35" s="1"/>
      <c r="F35" s="53">
        <f>ROUND(D35*E35,2)</f>
        <v>0</v>
      </c>
      <c r="H35" s="7">
        <v>3204</v>
      </c>
      <c r="I35" s="47">
        <v>16</v>
      </c>
    </row>
    <row r="36" spans="1:9" ht="25.5" x14ac:dyDescent="0.2">
      <c r="A36" s="30" t="s">
        <v>21</v>
      </c>
      <c r="B36" s="28" t="s">
        <v>51</v>
      </c>
      <c r="C36" s="29" t="s">
        <v>28</v>
      </c>
      <c r="D36" s="52">
        <f t="shared" si="1"/>
        <v>130</v>
      </c>
      <c r="E36" s="1"/>
      <c r="F36" s="53">
        <f>ROUND(D36*E36,2)</f>
        <v>0</v>
      </c>
      <c r="H36" s="7">
        <v>10</v>
      </c>
      <c r="I36" s="47">
        <v>13</v>
      </c>
    </row>
    <row r="37" spans="1:9" ht="38.25" x14ac:dyDescent="0.2">
      <c r="A37" s="27" t="s">
        <v>22</v>
      </c>
      <c r="B37" s="28" t="s">
        <v>50</v>
      </c>
      <c r="C37" s="70" t="s">
        <v>28</v>
      </c>
      <c r="D37" s="71">
        <f t="shared" si="1"/>
        <v>600</v>
      </c>
      <c r="E37" s="72"/>
      <c r="F37" s="53">
        <f t="shared" ref="F37:F40" si="3">ROUND(D37*E37,2)</f>
        <v>0</v>
      </c>
      <c r="H37" s="7">
        <v>600</v>
      </c>
      <c r="I37" s="47">
        <v>1</v>
      </c>
    </row>
    <row r="38" spans="1:9" ht="38.25" x14ac:dyDescent="0.2">
      <c r="A38" s="27" t="s">
        <v>23</v>
      </c>
      <c r="B38" s="28" t="s">
        <v>47</v>
      </c>
      <c r="C38" s="70" t="s">
        <v>27</v>
      </c>
      <c r="D38" s="71">
        <v>20</v>
      </c>
      <c r="E38" s="72"/>
      <c r="F38" s="53">
        <f t="shared" si="3"/>
        <v>0</v>
      </c>
    </row>
    <row r="39" spans="1:9" ht="38.25" x14ac:dyDescent="0.2">
      <c r="A39" s="30" t="s">
        <v>24</v>
      </c>
      <c r="B39" s="28" t="s">
        <v>52</v>
      </c>
      <c r="C39" s="70" t="s">
        <v>27</v>
      </c>
      <c r="D39" s="71">
        <v>20</v>
      </c>
      <c r="E39" s="72"/>
      <c r="F39" s="53">
        <f t="shared" si="3"/>
        <v>0</v>
      </c>
    </row>
    <row r="40" spans="1:9" x14ac:dyDescent="0.2">
      <c r="A40" s="30" t="s">
        <v>25</v>
      </c>
      <c r="B40" s="28" t="s">
        <v>49</v>
      </c>
      <c r="C40" s="70" t="s">
        <v>27</v>
      </c>
      <c r="D40" s="71">
        <v>10</v>
      </c>
      <c r="E40" s="72"/>
      <c r="F40" s="53">
        <f t="shared" si="3"/>
        <v>0</v>
      </c>
    </row>
    <row r="41" spans="1:9" s="20" customFormat="1" x14ac:dyDescent="0.2">
      <c r="A41" s="99" t="s">
        <v>1</v>
      </c>
      <c r="B41" s="100"/>
      <c r="C41" s="100"/>
      <c r="D41" s="100"/>
      <c r="E41" s="101"/>
      <c r="F41" s="51">
        <f>SUM(F26:F40)</f>
        <v>0</v>
      </c>
    </row>
    <row r="44" spans="1:9" x14ac:dyDescent="0.2">
      <c r="A44" s="7" t="s">
        <v>94</v>
      </c>
      <c r="B44" s="32"/>
    </row>
    <row r="45" spans="1:9" x14ac:dyDescent="0.2">
      <c r="A45" s="7" t="s">
        <v>95</v>
      </c>
    </row>
    <row r="46" spans="1:9" s="34" customFormat="1" x14ac:dyDescent="0.2">
      <c r="A46" s="31" t="s">
        <v>53</v>
      </c>
      <c r="B46" s="33"/>
      <c r="C46" s="33"/>
      <c r="D46" s="33"/>
      <c r="E46" s="33"/>
      <c r="F46" s="33"/>
      <c r="G46" s="33"/>
    </row>
    <row r="47" spans="1:9" s="34" customFormat="1" x14ac:dyDescent="0.2">
      <c r="A47" s="33" t="s">
        <v>46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32</v>
      </c>
      <c r="B48" s="35"/>
      <c r="C48" s="36"/>
      <c r="D48" s="37"/>
      <c r="E48" s="37"/>
      <c r="F48" s="37"/>
      <c r="G48" s="38"/>
    </row>
    <row r="49" spans="1:7" s="34" customFormat="1" x14ac:dyDescent="0.2">
      <c r="A49" s="33" t="s">
        <v>33</v>
      </c>
      <c r="B49" s="35"/>
      <c r="C49" s="36"/>
      <c r="D49" s="37"/>
      <c r="E49" s="37"/>
      <c r="F49" s="37"/>
      <c r="G49" s="38"/>
    </row>
    <row r="50" spans="1:7" x14ac:dyDescent="0.2">
      <c r="A50" s="7" t="s">
        <v>96</v>
      </c>
    </row>
    <row r="51" spans="1:7" x14ac:dyDescent="0.2">
      <c r="A51" s="7" t="s">
        <v>34</v>
      </c>
    </row>
    <row r="52" spans="1:7" s="34" customFormat="1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11" t="s">
        <v>2</v>
      </c>
      <c r="B56" s="11"/>
      <c r="C56" s="12"/>
      <c r="D56" s="13" t="s">
        <v>3</v>
      </c>
      <c r="E56" s="14"/>
    </row>
    <row r="57" spans="1:7" x14ac:dyDescent="0.2">
      <c r="B57" s="11"/>
      <c r="C57" s="12"/>
    </row>
    <row r="58" spans="1:7" ht="12.75" customHeight="1" x14ac:dyDescent="0.2">
      <c r="A58" s="96">
        <f>REKAPITULACIJA!A53</f>
        <v>0</v>
      </c>
      <c r="B58" s="96"/>
      <c r="C58" s="12"/>
      <c r="D58" s="15"/>
      <c r="E58" s="16"/>
      <c r="F58" s="15"/>
    </row>
    <row r="59" spans="1:7" x14ac:dyDescent="0.2">
      <c r="G59" s="38"/>
    </row>
    <row r="60" spans="1:7" x14ac:dyDescent="0.2">
      <c r="A60" s="33"/>
      <c r="B60" s="35"/>
      <c r="C60" s="39"/>
      <c r="D60" s="37"/>
      <c r="E60" s="37"/>
      <c r="F60" s="37"/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</sheetData>
  <sheetProtection password="C5C0" sheet="1" objects="1" scenarios="1" selectLockedCells="1"/>
  <mergeCells count="5">
    <mergeCell ref="A17:E17"/>
    <mergeCell ref="A19:E19"/>
    <mergeCell ref="C22:D22"/>
    <mergeCell ref="A58:B58"/>
    <mergeCell ref="A41:E4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4"/>
  <sheetViews>
    <sheetView topLeftCell="A13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107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59</v>
      </c>
    </row>
    <row r="13" spans="1:7" s="20" customFormat="1" x14ac:dyDescent="0.2">
      <c r="A13" s="6" t="s">
        <v>70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10560</v>
      </c>
      <c r="E26" s="1"/>
      <c r="F26" s="53">
        <f t="shared" ref="F26" si="0">ROUND(D26*E26,2)</f>
        <v>0</v>
      </c>
      <c r="H26" s="7">
        <v>3520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4671</v>
      </c>
      <c r="E27" s="1"/>
      <c r="F27" s="53">
        <f>ROUND(D27*E27,2)</f>
        <v>0</v>
      </c>
      <c r="H27" s="7">
        <v>1557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56320</v>
      </c>
      <c r="E28" s="1"/>
      <c r="F28" s="53">
        <f t="shared" ref="F28:F33" si="2">ROUND(D28*E28,2)</f>
        <v>0</v>
      </c>
      <c r="H28" s="7">
        <v>3520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24912</v>
      </c>
      <c r="E29" s="1"/>
      <c r="F29" s="53">
        <f t="shared" si="2"/>
        <v>0</v>
      </c>
      <c r="H29" s="7">
        <v>1557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45760</v>
      </c>
      <c r="E30" s="1"/>
      <c r="F30" s="53">
        <f>ROUND(D30*E30,2)</f>
        <v>0</v>
      </c>
      <c r="H30" s="7">
        <v>3520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20241</v>
      </c>
      <c r="E31" s="1"/>
      <c r="F31" s="53">
        <f>ROUND(D31*E31,2)</f>
        <v>0</v>
      </c>
      <c r="H31" s="7">
        <v>1557</v>
      </c>
      <c r="I31" s="47">
        <v>13</v>
      </c>
    </row>
    <row r="32" spans="1:9" x14ac:dyDescent="0.2">
      <c r="A32" s="30" t="s">
        <v>16</v>
      </c>
      <c r="B32" s="28" t="s">
        <v>41</v>
      </c>
      <c r="C32" s="29" t="s">
        <v>17</v>
      </c>
      <c r="D32" s="52">
        <f t="shared" si="1"/>
        <v>26000</v>
      </c>
      <c r="E32" s="1"/>
      <c r="F32" s="53">
        <f>ROUND(D32*E32,2)</f>
        <v>0</v>
      </c>
      <c r="H32" s="7">
        <v>2000</v>
      </c>
      <c r="I32" s="47">
        <v>13</v>
      </c>
    </row>
    <row r="33" spans="1:9" ht="25.5" x14ac:dyDescent="0.2">
      <c r="A33" s="30" t="s">
        <v>18</v>
      </c>
      <c r="B33" s="28" t="s">
        <v>38</v>
      </c>
      <c r="C33" s="29" t="s">
        <v>17</v>
      </c>
      <c r="D33" s="52">
        <f t="shared" si="1"/>
        <v>32000</v>
      </c>
      <c r="E33" s="1"/>
      <c r="F33" s="53">
        <f t="shared" si="2"/>
        <v>0</v>
      </c>
      <c r="H33" s="7">
        <v>2000</v>
      </c>
      <c r="I33" s="47">
        <v>16</v>
      </c>
    </row>
    <row r="34" spans="1:9" x14ac:dyDescent="0.2">
      <c r="A34" s="30" t="s">
        <v>19</v>
      </c>
      <c r="B34" s="28" t="s">
        <v>37</v>
      </c>
      <c r="C34" s="29" t="s">
        <v>13</v>
      </c>
      <c r="D34" s="52">
        <f t="shared" si="1"/>
        <v>32500</v>
      </c>
      <c r="E34" s="1"/>
      <c r="F34" s="53">
        <f>ROUND(D34*E34,2)</f>
        <v>0</v>
      </c>
      <c r="H34" s="7">
        <v>2500</v>
      </c>
      <c r="I34" s="47">
        <v>13</v>
      </c>
    </row>
    <row r="35" spans="1:9" x14ac:dyDescent="0.2">
      <c r="A35" s="30" t="s">
        <v>20</v>
      </c>
      <c r="B35" s="28" t="s">
        <v>43</v>
      </c>
      <c r="C35" s="29" t="s">
        <v>13</v>
      </c>
      <c r="D35" s="52">
        <f t="shared" si="1"/>
        <v>40000</v>
      </c>
      <c r="E35" s="1"/>
      <c r="F35" s="53">
        <f>ROUND(D35*E35,2)</f>
        <v>0</v>
      </c>
      <c r="H35" s="7">
        <v>2500</v>
      </c>
      <c r="I35" s="47">
        <v>16</v>
      </c>
    </row>
    <row r="36" spans="1:9" ht="25.5" x14ac:dyDescent="0.2">
      <c r="A36" s="30" t="s">
        <v>21</v>
      </c>
      <c r="B36" s="28" t="s">
        <v>51</v>
      </c>
      <c r="C36" s="29" t="s">
        <v>28</v>
      </c>
      <c r="D36" s="52">
        <f t="shared" si="1"/>
        <v>52</v>
      </c>
      <c r="E36" s="1"/>
      <c r="F36" s="53">
        <f>ROUND(D36*E36,2)</f>
        <v>0</v>
      </c>
      <c r="H36" s="7">
        <v>4</v>
      </c>
      <c r="I36" s="47">
        <v>13</v>
      </c>
    </row>
    <row r="37" spans="1:9" ht="38.25" x14ac:dyDescent="0.2">
      <c r="A37" s="27" t="s">
        <v>22</v>
      </c>
      <c r="B37" s="28" t="s">
        <v>50</v>
      </c>
      <c r="C37" s="70" t="s">
        <v>28</v>
      </c>
      <c r="D37" s="71">
        <f t="shared" si="1"/>
        <v>400</v>
      </c>
      <c r="E37" s="1"/>
      <c r="F37" s="53">
        <f t="shared" ref="F37:F41" si="3">ROUND(D37*E37,2)</f>
        <v>0</v>
      </c>
      <c r="H37" s="7">
        <v>400</v>
      </c>
      <c r="I37" s="47">
        <v>1</v>
      </c>
    </row>
    <row r="38" spans="1:9" ht="38.25" x14ac:dyDescent="0.2">
      <c r="A38" s="27" t="s">
        <v>23</v>
      </c>
      <c r="B38" s="28" t="s">
        <v>47</v>
      </c>
      <c r="C38" s="70" t="s">
        <v>27</v>
      </c>
      <c r="D38" s="71">
        <v>10</v>
      </c>
      <c r="E38" s="1"/>
      <c r="F38" s="53">
        <f t="shared" si="3"/>
        <v>0</v>
      </c>
    </row>
    <row r="39" spans="1:9" ht="38.25" x14ac:dyDescent="0.2">
      <c r="A39" s="30" t="s">
        <v>24</v>
      </c>
      <c r="B39" s="28" t="s">
        <v>52</v>
      </c>
      <c r="C39" s="70" t="s">
        <v>27</v>
      </c>
      <c r="D39" s="71">
        <v>10</v>
      </c>
      <c r="E39" s="1"/>
      <c r="F39" s="53">
        <f t="shared" si="3"/>
        <v>0</v>
      </c>
    </row>
    <row r="40" spans="1:9" x14ac:dyDescent="0.2">
      <c r="A40" s="30" t="s">
        <v>25</v>
      </c>
      <c r="B40" s="28" t="s">
        <v>48</v>
      </c>
      <c r="C40" s="70" t="s">
        <v>27</v>
      </c>
      <c r="D40" s="71">
        <v>10</v>
      </c>
      <c r="E40" s="1"/>
      <c r="F40" s="53">
        <f t="shared" si="3"/>
        <v>0</v>
      </c>
    </row>
    <row r="41" spans="1:9" x14ac:dyDescent="0.2">
      <c r="A41" s="30" t="s">
        <v>26</v>
      </c>
      <c r="B41" s="28" t="s">
        <v>49</v>
      </c>
      <c r="C41" s="70" t="s">
        <v>27</v>
      </c>
      <c r="D41" s="71">
        <v>5</v>
      </c>
      <c r="E41" s="1"/>
      <c r="F41" s="53">
        <f t="shared" si="3"/>
        <v>0</v>
      </c>
    </row>
    <row r="42" spans="1:9" s="20" customFormat="1" x14ac:dyDescent="0.2">
      <c r="A42" s="99" t="s">
        <v>1</v>
      </c>
      <c r="B42" s="100"/>
      <c r="C42" s="100"/>
      <c r="D42" s="100"/>
      <c r="E42" s="101"/>
      <c r="F42" s="51">
        <f>SUM(F26:F41)</f>
        <v>0</v>
      </c>
    </row>
    <row r="45" spans="1:9" x14ac:dyDescent="0.2">
      <c r="A45" s="7" t="s">
        <v>94</v>
      </c>
      <c r="B45" s="32"/>
    </row>
    <row r="46" spans="1:9" x14ac:dyDescent="0.2">
      <c r="A46" s="7" t="s">
        <v>95</v>
      </c>
    </row>
    <row r="47" spans="1:9" s="34" customFormat="1" x14ac:dyDescent="0.2">
      <c r="A47" s="31" t="s">
        <v>53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46</v>
      </c>
      <c r="B48" s="33"/>
      <c r="C48" s="33"/>
      <c r="D48" s="33"/>
      <c r="E48" s="33"/>
      <c r="F48" s="33"/>
      <c r="G48" s="33"/>
    </row>
    <row r="49" spans="1:7" s="34" customFormat="1" x14ac:dyDescent="0.2">
      <c r="A49" s="33" t="s">
        <v>32</v>
      </c>
      <c r="B49" s="35"/>
      <c r="C49" s="36"/>
      <c r="D49" s="37"/>
      <c r="E49" s="37"/>
      <c r="F49" s="37"/>
      <c r="G49" s="38"/>
    </row>
    <row r="50" spans="1:7" s="34" customFormat="1" x14ac:dyDescent="0.2">
      <c r="A50" s="33" t="s">
        <v>33</v>
      </c>
      <c r="B50" s="35"/>
      <c r="C50" s="36"/>
      <c r="D50" s="37"/>
      <c r="E50" s="37"/>
      <c r="F50" s="37"/>
      <c r="G50" s="38"/>
    </row>
    <row r="51" spans="1:7" x14ac:dyDescent="0.2">
      <c r="A51" s="7" t="s">
        <v>96</v>
      </c>
    </row>
    <row r="52" spans="1:7" x14ac:dyDescent="0.2">
      <c r="A52" s="7" t="s">
        <v>34</v>
      </c>
    </row>
    <row r="53" spans="1:7" s="34" customFormat="1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33"/>
      <c r="B56" s="35"/>
      <c r="C56" s="39"/>
      <c r="D56" s="37"/>
      <c r="E56" s="37"/>
      <c r="F56" s="37"/>
      <c r="G56" s="38"/>
    </row>
    <row r="57" spans="1:7" x14ac:dyDescent="0.2">
      <c r="A57" s="11" t="s">
        <v>2</v>
      </c>
      <c r="B57" s="11"/>
      <c r="C57" s="12"/>
      <c r="D57" s="13" t="s">
        <v>3</v>
      </c>
      <c r="E57" s="14"/>
    </row>
    <row r="58" spans="1:7" x14ac:dyDescent="0.2">
      <c r="B58" s="11"/>
      <c r="C58" s="12"/>
    </row>
    <row r="59" spans="1:7" ht="12.75" customHeight="1" x14ac:dyDescent="0.2">
      <c r="A59" s="96">
        <f>REKAPITULACIJA!A53</f>
        <v>0</v>
      </c>
      <c r="B59" s="96"/>
      <c r="C59" s="12"/>
      <c r="D59" s="15"/>
      <c r="E59" s="16"/>
      <c r="F59" s="15"/>
    </row>
    <row r="60" spans="1:7" x14ac:dyDescent="0.2"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  <row r="64" spans="1:7" x14ac:dyDescent="0.2">
      <c r="A64" s="33"/>
      <c r="B64" s="35"/>
      <c r="C64" s="39"/>
      <c r="D64" s="37"/>
      <c r="E64" s="37"/>
      <c r="F64" s="37"/>
      <c r="G64" s="38"/>
    </row>
  </sheetData>
  <sheetProtection password="C5C0" sheet="1" objects="1" scenarios="1" selectLockedCells="1"/>
  <mergeCells count="5">
    <mergeCell ref="A17:E17"/>
    <mergeCell ref="A19:E19"/>
    <mergeCell ref="C22:D22"/>
    <mergeCell ref="A59:B59"/>
    <mergeCell ref="A42:E42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3"/>
  <sheetViews>
    <sheetView topLeftCell="A16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106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58</v>
      </c>
    </row>
    <row r="13" spans="1:7" s="20" customFormat="1" x14ac:dyDescent="0.2">
      <c r="A13" s="6" t="s">
        <v>71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16863</v>
      </c>
      <c r="E26" s="1"/>
      <c r="F26" s="53">
        <f t="shared" ref="F26" si="0">ROUND(D26*E26,2)</f>
        <v>0</v>
      </c>
      <c r="H26" s="7">
        <v>5621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7" si="1">H27*I27</f>
        <v>2517</v>
      </c>
      <c r="E27" s="1"/>
      <c r="F27" s="53">
        <f>ROUND(D27*E27,2)</f>
        <v>0</v>
      </c>
      <c r="H27" s="7">
        <v>839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89936</v>
      </c>
      <c r="E28" s="1"/>
      <c r="F28" s="53">
        <f t="shared" ref="F28:F33" si="2">ROUND(D28*E28,2)</f>
        <v>0</v>
      </c>
      <c r="H28" s="7">
        <v>5621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13424</v>
      </c>
      <c r="E29" s="1"/>
      <c r="F29" s="53">
        <f t="shared" si="2"/>
        <v>0</v>
      </c>
      <c r="H29" s="7">
        <v>839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73073</v>
      </c>
      <c r="E30" s="1"/>
      <c r="F30" s="53">
        <f>ROUND(D30*E30,2)</f>
        <v>0</v>
      </c>
      <c r="H30" s="7">
        <v>5621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10907</v>
      </c>
      <c r="E31" s="1"/>
      <c r="F31" s="53">
        <f>ROUND(D31*E31,2)</f>
        <v>0</v>
      </c>
      <c r="H31" s="7">
        <v>839</v>
      </c>
      <c r="I31" s="47">
        <v>13</v>
      </c>
    </row>
    <row r="32" spans="1:9" x14ac:dyDescent="0.2">
      <c r="A32" s="30" t="s">
        <v>16</v>
      </c>
      <c r="B32" s="28" t="s">
        <v>41</v>
      </c>
      <c r="C32" s="29" t="s">
        <v>17</v>
      </c>
      <c r="D32" s="52">
        <f t="shared" si="1"/>
        <v>37700</v>
      </c>
      <c r="E32" s="1"/>
      <c r="F32" s="53">
        <f>ROUND(D32*E32,2)</f>
        <v>0</v>
      </c>
      <c r="H32" s="7">
        <v>2900</v>
      </c>
      <c r="I32" s="47">
        <v>13</v>
      </c>
    </row>
    <row r="33" spans="1:9" ht="25.5" x14ac:dyDescent="0.2">
      <c r="A33" s="30" t="s">
        <v>18</v>
      </c>
      <c r="B33" s="28" t="s">
        <v>38</v>
      </c>
      <c r="C33" s="29" t="s">
        <v>17</v>
      </c>
      <c r="D33" s="52">
        <f t="shared" si="1"/>
        <v>46400</v>
      </c>
      <c r="E33" s="1"/>
      <c r="F33" s="53">
        <f t="shared" si="2"/>
        <v>0</v>
      </c>
      <c r="H33" s="7">
        <v>2900</v>
      </c>
      <c r="I33" s="47">
        <v>16</v>
      </c>
    </row>
    <row r="34" spans="1:9" x14ac:dyDescent="0.2">
      <c r="A34" s="30" t="s">
        <v>19</v>
      </c>
      <c r="B34" s="28" t="s">
        <v>37</v>
      </c>
      <c r="C34" s="29" t="s">
        <v>13</v>
      </c>
      <c r="D34" s="52">
        <f t="shared" si="1"/>
        <v>22750</v>
      </c>
      <c r="E34" s="1"/>
      <c r="F34" s="53">
        <f>ROUND(D34*E34,2)</f>
        <v>0</v>
      </c>
      <c r="H34" s="7">
        <v>1750</v>
      </c>
      <c r="I34" s="47">
        <v>13</v>
      </c>
    </row>
    <row r="35" spans="1:9" x14ac:dyDescent="0.2">
      <c r="A35" s="30" t="s">
        <v>20</v>
      </c>
      <c r="B35" s="28" t="s">
        <v>43</v>
      </c>
      <c r="C35" s="29" t="s">
        <v>13</v>
      </c>
      <c r="D35" s="52">
        <f t="shared" si="1"/>
        <v>28000</v>
      </c>
      <c r="E35" s="1"/>
      <c r="F35" s="53">
        <f>ROUND(D35*E35,2)</f>
        <v>0</v>
      </c>
      <c r="H35" s="7">
        <v>1750</v>
      </c>
      <c r="I35" s="47">
        <v>16</v>
      </c>
    </row>
    <row r="36" spans="1:9" ht="25.5" x14ac:dyDescent="0.2">
      <c r="A36" s="30" t="s">
        <v>21</v>
      </c>
      <c r="B36" s="28" t="s">
        <v>51</v>
      </c>
      <c r="C36" s="70" t="s">
        <v>28</v>
      </c>
      <c r="D36" s="71">
        <f t="shared" si="1"/>
        <v>130</v>
      </c>
      <c r="E36" s="1"/>
      <c r="F36" s="53">
        <f>ROUND(D36*E36,2)</f>
        <v>0</v>
      </c>
      <c r="H36" s="7">
        <v>10</v>
      </c>
      <c r="I36" s="47">
        <v>13</v>
      </c>
    </row>
    <row r="37" spans="1:9" ht="38.25" x14ac:dyDescent="0.2">
      <c r="A37" s="27" t="s">
        <v>22</v>
      </c>
      <c r="B37" s="28" t="s">
        <v>50</v>
      </c>
      <c r="C37" s="70" t="s">
        <v>28</v>
      </c>
      <c r="D37" s="71">
        <f t="shared" si="1"/>
        <v>300</v>
      </c>
      <c r="E37" s="1"/>
      <c r="F37" s="53">
        <f t="shared" ref="F37:F40" si="3">ROUND(D37*E37,2)</f>
        <v>0</v>
      </c>
      <c r="H37" s="7">
        <v>300</v>
      </c>
      <c r="I37" s="47">
        <v>1</v>
      </c>
    </row>
    <row r="38" spans="1:9" ht="38.25" x14ac:dyDescent="0.2">
      <c r="A38" s="27" t="s">
        <v>23</v>
      </c>
      <c r="B38" s="28" t="s">
        <v>47</v>
      </c>
      <c r="C38" s="70" t="s">
        <v>27</v>
      </c>
      <c r="D38" s="71">
        <v>10</v>
      </c>
      <c r="E38" s="1"/>
      <c r="F38" s="53">
        <f t="shared" si="3"/>
        <v>0</v>
      </c>
    </row>
    <row r="39" spans="1:9" ht="38.25" x14ac:dyDescent="0.2">
      <c r="A39" s="30" t="s">
        <v>24</v>
      </c>
      <c r="B39" s="28" t="s">
        <v>52</v>
      </c>
      <c r="C39" s="70" t="s">
        <v>27</v>
      </c>
      <c r="D39" s="71">
        <v>10</v>
      </c>
      <c r="E39" s="1"/>
      <c r="F39" s="53">
        <f t="shared" si="3"/>
        <v>0</v>
      </c>
    </row>
    <row r="40" spans="1:9" x14ac:dyDescent="0.2">
      <c r="A40" s="30" t="s">
        <v>25</v>
      </c>
      <c r="B40" s="28" t="s">
        <v>49</v>
      </c>
      <c r="C40" s="70" t="s">
        <v>27</v>
      </c>
      <c r="D40" s="71">
        <v>5</v>
      </c>
      <c r="E40" s="1"/>
      <c r="F40" s="53">
        <f t="shared" si="3"/>
        <v>0</v>
      </c>
    </row>
    <row r="41" spans="1:9" s="20" customFormat="1" x14ac:dyDescent="0.2">
      <c r="A41" s="99" t="s">
        <v>1</v>
      </c>
      <c r="B41" s="100"/>
      <c r="C41" s="100"/>
      <c r="D41" s="100"/>
      <c r="E41" s="101"/>
      <c r="F41" s="51">
        <f>SUM(F26:F40)</f>
        <v>0</v>
      </c>
    </row>
    <row r="44" spans="1:9" x14ac:dyDescent="0.2">
      <c r="A44" s="7" t="s">
        <v>94</v>
      </c>
      <c r="B44" s="32"/>
    </row>
    <row r="45" spans="1:9" x14ac:dyDescent="0.2">
      <c r="A45" s="7" t="s">
        <v>95</v>
      </c>
    </row>
    <row r="46" spans="1:9" s="34" customFormat="1" x14ac:dyDescent="0.2">
      <c r="A46" s="31" t="s">
        <v>53</v>
      </c>
      <c r="B46" s="33"/>
      <c r="C46" s="33"/>
      <c r="D46" s="33"/>
      <c r="E46" s="33"/>
      <c r="F46" s="33"/>
      <c r="G46" s="33"/>
    </row>
    <row r="47" spans="1:9" s="34" customFormat="1" x14ac:dyDescent="0.2">
      <c r="A47" s="33" t="s">
        <v>46</v>
      </c>
      <c r="B47" s="33"/>
      <c r="C47" s="33"/>
      <c r="D47" s="33"/>
      <c r="E47" s="33"/>
      <c r="F47" s="33"/>
      <c r="G47" s="33"/>
    </row>
    <row r="48" spans="1:9" s="34" customFormat="1" x14ac:dyDescent="0.2">
      <c r="A48" s="33" t="s">
        <v>32</v>
      </c>
      <c r="B48" s="35"/>
      <c r="C48" s="36"/>
      <c r="D48" s="37"/>
      <c r="E48" s="37"/>
      <c r="F48" s="37"/>
      <c r="G48" s="38"/>
    </row>
    <row r="49" spans="1:7" s="34" customFormat="1" x14ac:dyDescent="0.2">
      <c r="A49" s="33" t="s">
        <v>33</v>
      </c>
      <c r="B49" s="35"/>
      <c r="C49" s="36"/>
      <c r="D49" s="37"/>
      <c r="E49" s="37"/>
      <c r="F49" s="37"/>
      <c r="G49" s="38"/>
    </row>
    <row r="50" spans="1:7" x14ac:dyDescent="0.2">
      <c r="A50" s="7" t="s">
        <v>96</v>
      </c>
    </row>
    <row r="51" spans="1:7" x14ac:dyDescent="0.2">
      <c r="A51" s="7" t="s">
        <v>34</v>
      </c>
    </row>
    <row r="52" spans="1:7" s="34" customFormat="1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33"/>
      <c r="B55" s="35"/>
      <c r="C55" s="39"/>
      <c r="D55" s="37"/>
      <c r="E55" s="37"/>
      <c r="F55" s="37"/>
      <c r="G55" s="38"/>
    </row>
    <row r="56" spans="1:7" x14ac:dyDescent="0.2">
      <c r="A56" s="11" t="s">
        <v>2</v>
      </c>
      <c r="B56" s="11"/>
      <c r="C56" s="12"/>
      <c r="D56" s="13" t="s">
        <v>3</v>
      </c>
      <c r="E56" s="14"/>
    </row>
    <row r="57" spans="1:7" x14ac:dyDescent="0.2">
      <c r="B57" s="11"/>
      <c r="C57" s="12"/>
    </row>
    <row r="58" spans="1:7" ht="12.75" customHeight="1" x14ac:dyDescent="0.2">
      <c r="A58" s="96">
        <f>REKAPITULACIJA!A53</f>
        <v>0</v>
      </c>
      <c r="B58" s="96"/>
      <c r="C58" s="12"/>
      <c r="D58" s="15"/>
      <c r="E58" s="16"/>
      <c r="F58" s="15"/>
    </row>
    <row r="59" spans="1:7" x14ac:dyDescent="0.2">
      <c r="G59" s="38"/>
    </row>
    <row r="60" spans="1:7" x14ac:dyDescent="0.2">
      <c r="A60" s="33"/>
      <c r="B60" s="35"/>
      <c r="C60" s="39"/>
      <c r="D60" s="37"/>
      <c r="E60" s="37"/>
      <c r="F60" s="37"/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  <row r="63" spans="1:7" x14ac:dyDescent="0.2">
      <c r="A63" s="33"/>
      <c r="B63" s="35"/>
      <c r="C63" s="39"/>
      <c r="D63" s="37"/>
      <c r="E63" s="37"/>
      <c r="F63" s="37"/>
      <c r="G63" s="38"/>
    </row>
  </sheetData>
  <sheetProtection password="C5C0" sheet="1" objects="1" scenarios="1" selectLockedCells="1"/>
  <mergeCells count="5">
    <mergeCell ref="A17:E17"/>
    <mergeCell ref="A19:E19"/>
    <mergeCell ref="C22:D22"/>
    <mergeCell ref="A58:B58"/>
    <mergeCell ref="A41:E4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2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105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57</v>
      </c>
    </row>
    <row r="13" spans="1:7" s="20" customFormat="1" x14ac:dyDescent="0.2">
      <c r="A13" s="6" t="s">
        <v>73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43758</v>
      </c>
      <c r="E26" s="1"/>
      <c r="F26" s="53">
        <f t="shared" ref="F26" si="0">ROUND(D26*E26,2)</f>
        <v>0</v>
      </c>
      <c r="H26" s="7">
        <v>14586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5" si="1">H27*I27</f>
        <v>14931</v>
      </c>
      <c r="E27" s="1"/>
      <c r="F27" s="53">
        <f>ROUND(D27*E27,2)</f>
        <v>0</v>
      </c>
      <c r="H27" s="7">
        <f>2726+2251</f>
        <v>4977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233376</v>
      </c>
      <c r="E28" s="1"/>
      <c r="F28" s="53">
        <f t="shared" ref="F28:F29" si="2">ROUND(D28*E28,2)</f>
        <v>0</v>
      </c>
      <c r="H28" s="7">
        <v>14586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79632</v>
      </c>
      <c r="E29" s="1"/>
      <c r="F29" s="53">
        <f t="shared" si="2"/>
        <v>0</v>
      </c>
      <c r="H29" s="7">
        <v>4977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189618</v>
      </c>
      <c r="E30" s="1"/>
      <c r="F30" s="53">
        <f>ROUND(D30*E30,2)</f>
        <v>0</v>
      </c>
      <c r="H30" s="7">
        <v>14586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64701</v>
      </c>
      <c r="E31" s="1"/>
      <c r="F31" s="53">
        <f>ROUND(D31*E31,2)</f>
        <v>0</v>
      </c>
      <c r="H31" s="7">
        <v>4977</v>
      </c>
      <c r="I31" s="47">
        <v>13</v>
      </c>
    </row>
    <row r="32" spans="1:9" x14ac:dyDescent="0.2">
      <c r="A32" s="30" t="s">
        <v>16</v>
      </c>
      <c r="B32" s="28" t="s">
        <v>37</v>
      </c>
      <c r="C32" s="29" t="s">
        <v>13</v>
      </c>
      <c r="D32" s="52">
        <f t="shared" si="1"/>
        <v>10400</v>
      </c>
      <c r="E32" s="1"/>
      <c r="F32" s="53">
        <f>ROUND(D32*E32,2)</f>
        <v>0</v>
      </c>
      <c r="H32" s="7">
        <v>800</v>
      </c>
      <c r="I32" s="47">
        <v>13</v>
      </c>
    </row>
    <row r="33" spans="1:9" x14ac:dyDescent="0.2">
      <c r="A33" s="30" t="s">
        <v>18</v>
      </c>
      <c r="B33" s="28" t="s">
        <v>43</v>
      </c>
      <c r="C33" s="29" t="s">
        <v>13</v>
      </c>
      <c r="D33" s="52">
        <f t="shared" si="1"/>
        <v>12800</v>
      </c>
      <c r="E33" s="1"/>
      <c r="F33" s="53">
        <f>ROUND(D33*E33,2)</f>
        <v>0</v>
      </c>
      <c r="H33" s="7">
        <v>800</v>
      </c>
      <c r="I33" s="47">
        <v>16</v>
      </c>
    </row>
    <row r="34" spans="1:9" ht="25.5" x14ac:dyDescent="0.2">
      <c r="A34" s="30" t="s">
        <v>19</v>
      </c>
      <c r="B34" s="28" t="s">
        <v>51</v>
      </c>
      <c r="C34" s="29" t="s">
        <v>28</v>
      </c>
      <c r="D34" s="52">
        <f t="shared" si="1"/>
        <v>130</v>
      </c>
      <c r="E34" s="1"/>
      <c r="F34" s="53">
        <f>ROUND(D34*E34,2)</f>
        <v>0</v>
      </c>
      <c r="H34" s="7">
        <v>10</v>
      </c>
      <c r="I34" s="47">
        <v>13</v>
      </c>
    </row>
    <row r="35" spans="1:9" ht="38.25" x14ac:dyDescent="0.2">
      <c r="A35" s="68" t="s">
        <v>20</v>
      </c>
      <c r="B35" s="69" t="s">
        <v>50</v>
      </c>
      <c r="C35" s="70" t="s">
        <v>28</v>
      </c>
      <c r="D35" s="71">
        <f t="shared" si="1"/>
        <v>900</v>
      </c>
      <c r="E35" s="72"/>
      <c r="F35" s="53">
        <f t="shared" ref="F35:F39" si="3">ROUND(D35*E35,2)</f>
        <v>0</v>
      </c>
      <c r="H35" s="7">
        <v>900</v>
      </c>
      <c r="I35" s="47">
        <v>1</v>
      </c>
    </row>
    <row r="36" spans="1:9" ht="38.25" x14ac:dyDescent="0.2">
      <c r="A36" s="68" t="s">
        <v>21</v>
      </c>
      <c r="B36" s="69" t="s">
        <v>47</v>
      </c>
      <c r="C36" s="70" t="s">
        <v>27</v>
      </c>
      <c r="D36" s="71">
        <v>20</v>
      </c>
      <c r="E36" s="72"/>
      <c r="F36" s="53">
        <f t="shared" si="3"/>
        <v>0</v>
      </c>
    </row>
    <row r="37" spans="1:9" ht="38.25" x14ac:dyDescent="0.2">
      <c r="A37" s="74" t="s">
        <v>22</v>
      </c>
      <c r="B37" s="69" t="s">
        <v>52</v>
      </c>
      <c r="C37" s="70" t="s">
        <v>27</v>
      </c>
      <c r="D37" s="71">
        <v>20</v>
      </c>
      <c r="E37" s="72"/>
      <c r="F37" s="53">
        <f t="shared" si="3"/>
        <v>0</v>
      </c>
    </row>
    <row r="38" spans="1:9" x14ac:dyDescent="0.2">
      <c r="A38" s="74" t="s">
        <v>23</v>
      </c>
      <c r="B38" s="69" t="s">
        <v>48</v>
      </c>
      <c r="C38" s="70" t="s">
        <v>27</v>
      </c>
      <c r="D38" s="71">
        <v>20</v>
      </c>
      <c r="E38" s="72"/>
      <c r="F38" s="53">
        <f t="shared" si="3"/>
        <v>0</v>
      </c>
    </row>
    <row r="39" spans="1:9" x14ac:dyDescent="0.2">
      <c r="A39" s="74" t="s">
        <v>24</v>
      </c>
      <c r="B39" s="69" t="s">
        <v>49</v>
      </c>
      <c r="C39" s="70" t="s">
        <v>27</v>
      </c>
      <c r="D39" s="71">
        <v>10</v>
      </c>
      <c r="E39" s="72"/>
      <c r="F39" s="53">
        <f t="shared" si="3"/>
        <v>0</v>
      </c>
    </row>
    <row r="40" spans="1:9" s="20" customFormat="1" x14ac:dyDescent="0.2">
      <c r="A40" s="102" t="s">
        <v>1</v>
      </c>
      <c r="B40" s="103"/>
      <c r="C40" s="103"/>
      <c r="D40" s="103"/>
      <c r="E40" s="104"/>
      <c r="F40" s="51">
        <f>SUM(F26:F39)</f>
        <v>0</v>
      </c>
    </row>
    <row r="43" spans="1:9" x14ac:dyDescent="0.2">
      <c r="A43" s="7" t="s">
        <v>94</v>
      </c>
      <c r="B43" s="32"/>
    </row>
    <row r="44" spans="1:9" x14ac:dyDescent="0.2">
      <c r="A44" s="7" t="s">
        <v>95</v>
      </c>
    </row>
    <row r="45" spans="1:9" s="34" customFormat="1" x14ac:dyDescent="0.2">
      <c r="A45" s="31" t="s">
        <v>53</v>
      </c>
      <c r="B45" s="33"/>
      <c r="C45" s="33"/>
      <c r="D45" s="33"/>
      <c r="E45" s="33"/>
      <c r="F45" s="33"/>
      <c r="G45" s="33"/>
    </row>
    <row r="46" spans="1:9" s="34" customFormat="1" x14ac:dyDescent="0.2">
      <c r="A46" s="33" t="s">
        <v>46</v>
      </c>
      <c r="B46" s="33"/>
      <c r="C46" s="33"/>
      <c r="D46" s="33"/>
      <c r="E46" s="33"/>
      <c r="F46" s="33"/>
      <c r="G46" s="33"/>
    </row>
    <row r="47" spans="1:9" s="34" customFormat="1" x14ac:dyDescent="0.2">
      <c r="A47" s="33" t="s">
        <v>32</v>
      </c>
      <c r="B47" s="35"/>
      <c r="C47" s="36"/>
      <c r="D47" s="37"/>
      <c r="E47" s="37"/>
      <c r="F47" s="37"/>
      <c r="G47" s="38"/>
    </row>
    <row r="48" spans="1:9" s="34" customFormat="1" x14ac:dyDescent="0.2">
      <c r="A48" s="33" t="s">
        <v>33</v>
      </c>
      <c r="B48" s="35"/>
      <c r="C48" s="36"/>
      <c r="D48" s="37"/>
      <c r="E48" s="37"/>
      <c r="F48" s="37"/>
      <c r="G48" s="38"/>
    </row>
    <row r="49" spans="1:7" x14ac:dyDescent="0.2">
      <c r="A49" s="7" t="s">
        <v>96</v>
      </c>
    </row>
    <row r="50" spans="1:7" x14ac:dyDescent="0.2">
      <c r="A50" s="7" t="s">
        <v>34</v>
      </c>
    </row>
    <row r="51" spans="1:7" s="34" customFormat="1" x14ac:dyDescent="0.2">
      <c r="A51" s="33"/>
      <c r="B51" s="35"/>
      <c r="C51" s="39"/>
      <c r="D51" s="37"/>
      <c r="E51" s="37"/>
      <c r="F51" s="37"/>
      <c r="G51" s="38"/>
    </row>
    <row r="52" spans="1:7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33"/>
      <c r="B54" s="35"/>
      <c r="C54" s="39"/>
      <c r="D54" s="37"/>
      <c r="E54" s="37"/>
      <c r="F54" s="37"/>
      <c r="G54" s="38"/>
    </row>
    <row r="55" spans="1:7" x14ac:dyDescent="0.2">
      <c r="A55" s="11" t="s">
        <v>2</v>
      </c>
      <c r="B55" s="11"/>
      <c r="C55" s="12"/>
      <c r="D55" s="13" t="s">
        <v>3</v>
      </c>
      <c r="E55" s="14"/>
    </row>
    <row r="56" spans="1:7" x14ac:dyDescent="0.2">
      <c r="B56" s="11"/>
      <c r="C56" s="12"/>
    </row>
    <row r="57" spans="1:7" ht="12.75" customHeight="1" x14ac:dyDescent="0.2">
      <c r="A57" s="96">
        <f>REKAPITULACIJA!A53</f>
        <v>0</v>
      </c>
      <c r="B57" s="96"/>
      <c r="C57" s="12"/>
      <c r="D57" s="15"/>
      <c r="E57" s="16"/>
      <c r="F57" s="15"/>
    </row>
    <row r="58" spans="1:7" x14ac:dyDescent="0.2">
      <c r="G58" s="38"/>
    </row>
    <row r="59" spans="1:7" x14ac:dyDescent="0.2">
      <c r="A59" s="33"/>
      <c r="B59" s="35"/>
      <c r="C59" s="39"/>
      <c r="D59" s="37"/>
      <c r="E59" s="37"/>
      <c r="F59" s="37"/>
      <c r="G59" s="38"/>
    </row>
    <row r="60" spans="1:7" x14ac:dyDescent="0.2">
      <c r="A60" s="33"/>
      <c r="B60" s="35"/>
      <c r="C60" s="39"/>
      <c r="D60" s="37"/>
      <c r="E60" s="37"/>
      <c r="F60" s="37"/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  <row r="62" spans="1:7" x14ac:dyDescent="0.2">
      <c r="A62" s="33"/>
      <c r="B62" s="35"/>
      <c r="C62" s="39"/>
      <c r="D62" s="37"/>
      <c r="E62" s="37"/>
      <c r="F62" s="37"/>
      <c r="G62" s="38"/>
    </row>
  </sheetData>
  <sheetProtection password="C5C0" sheet="1" objects="1" scenarios="1" selectLockedCells="1"/>
  <mergeCells count="5">
    <mergeCell ref="A17:E17"/>
    <mergeCell ref="A19:E19"/>
    <mergeCell ref="C22:D22"/>
    <mergeCell ref="A57:B57"/>
    <mergeCell ref="A40:E4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1"/>
  <sheetViews>
    <sheetView topLeftCell="A19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104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55</v>
      </c>
    </row>
    <row r="13" spans="1:7" s="20" customFormat="1" x14ac:dyDescent="0.2">
      <c r="A13" s="6" t="s">
        <v>72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22959</v>
      </c>
      <c r="E26" s="1"/>
      <c r="F26" s="53">
        <f t="shared" ref="F26" si="0">ROUND(D26*E26,2)</f>
        <v>0</v>
      </c>
      <c r="H26" s="7">
        <v>7653</v>
      </c>
      <c r="I26" s="47">
        <v>3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5" si="1">H27*I27</f>
        <v>10341</v>
      </c>
      <c r="E27" s="1"/>
      <c r="F27" s="53">
        <f>ROUND(D27*E27,2)</f>
        <v>0</v>
      </c>
      <c r="H27" s="7">
        <v>3447</v>
      </c>
      <c r="I27" s="47">
        <v>3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122448</v>
      </c>
      <c r="E28" s="1"/>
      <c r="F28" s="53">
        <f t="shared" ref="F28:F29" si="2">ROUND(D28*E28,2)</f>
        <v>0</v>
      </c>
      <c r="H28" s="7">
        <v>7653</v>
      </c>
      <c r="I28" s="47">
        <v>16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55152</v>
      </c>
      <c r="E29" s="1"/>
      <c r="F29" s="53">
        <f t="shared" si="2"/>
        <v>0</v>
      </c>
      <c r="H29" s="7">
        <v>3447</v>
      </c>
      <c r="I29" s="47">
        <v>16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99489</v>
      </c>
      <c r="E30" s="1"/>
      <c r="F30" s="53">
        <f>ROUND(D30*E30,2)</f>
        <v>0</v>
      </c>
      <c r="H30" s="7">
        <v>7653</v>
      </c>
      <c r="I30" s="47">
        <v>13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44811</v>
      </c>
      <c r="E31" s="1"/>
      <c r="F31" s="53">
        <f>ROUND(D31*E31,2)</f>
        <v>0</v>
      </c>
      <c r="H31" s="7">
        <v>3447</v>
      </c>
      <c r="I31" s="47">
        <v>13</v>
      </c>
    </row>
    <row r="32" spans="1:9" x14ac:dyDescent="0.2">
      <c r="A32" s="30" t="s">
        <v>16</v>
      </c>
      <c r="B32" s="28" t="s">
        <v>37</v>
      </c>
      <c r="C32" s="29" t="s">
        <v>13</v>
      </c>
      <c r="D32" s="52">
        <f t="shared" si="1"/>
        <v>2600</v>
      </c>
      <c r="E32" s="1"/>
      <c r="F32" s="53">
        <f>ROUND(D32*E32,2)</f>
        <v>0</v>
      </c>
      <c r="H32" s="7">
        <v>200</v>
      </c>
      <c r="I32" s="47">
        <v>13</v>
      </c>
    </row>
    <row r="33" spans="1:9" x14ac:dyDescent="0.2">
      <c r="A33" s="30" t="s">
        <v>18</v>
      </c>
      <c r="B33" s="28" t="s">
        <v>43</v>
      </c>
      <c r="C33" s="29" t="s">
        <v>13</v>
      </c>
      <c r="D33" s="52">
        <f t="shared" si="1"/>
        <v>3200</v>
      </c>
      <c r="E33" s="1"/>
      <c r="F33" s="53">
        <f>ROUND(D33*E33,2)</f>
        <v>0</v>
      </c>
      <c r="H33" s="7">
        <v>200</v>
      </c>
      <c r="I33" s="47">
        <v>16</v>
      </c>
    </row>
    <row r="34" spans="1:9" ht="25.5" x14ac:dyDescent="0.2">
      <c r="A34" s="30" t="s">
        <v>19</v>
      </c>
      <c r="B34" s="28" t="s">
        <v>51</v>
      </c>
      <c r="C34" s="29" t="s">
        <v>28</v>
      </c>
      <c r="D34" s="52">
        <f t="shared" si="1"/>
        <v>104</v>
      </c>
      <c r="E34" s="1"/>
      <c r="F34" s="53">
        <f>ROUND(D34*E34,2)</f>
        <v>0</v>
      </c>
      <c r="H34" s="7">
        <v>8</v>
      </c>
      <c r="I34" s="47">
        <v>13</v>
      </c>
    </row>
    <row r="35" spans="1:9" ht="38.25" x14ac:dyDescent="0.2">
      <c r="A35" s="68" t="s">
        <v>20</v>
      </c>
      <c r="B35" s="69" t="s">
        <v>50</v>
      </c>
      <c r="C35" s="70" t="s">
        <v>28</v>
      </c>
      <c r="D35" s="71">
        <f t="shared" si="1"/>
        <v>300</v>
      </c>
      <c r="E35" s="72"/>
      <c r="F35" s="53">
        <f t="shared" ref="F35:F38" si="3">ROUND(D35*E35,2)</f>
        <v>0</v>
      </c>
      <c r="H35" s="7">
        <v>300</v>
      </c>
      <c r="I35" s="47">
        <v>1</v>
      </c>
    </row>
    <row r="36" spans="1:9" ht="38.25" x14ac:dyDescent="0.2">
      <c r="A36" s="68" t="s">
        <v>21</v>
      </c>
      <c r="B36" s="69" t="s">
        <v>47</v>
      </c>
      <c r="C36" s="70" t="s">
        <v>27</v>
      </c>
      <c r="D36" s="71">
        <v>10</v>
      </c>
      <c r="E36" s="72"/>
      <c r="F36" s="53">
        <f t="shared" si="3"/>
        <v>0</v>
      </c>
    </row>
    <row r="37" spans="1:9" ht="38.25" x14ac:dyDescent="0.2">
      <c r="A37" s="74" t="s">
        <v>22</v>
      </c>
      <c r="B37" s="69" t="s">
        <v>52</v>
      </c>
      <c r="C37" s="70" t="s">
        <v>27</v>
      </c>
      <c r="D37" s="71">
        <v>10</v>
      </c>
      <c r="E37" s="72"/>
      <c r="F37" s="53">
        <f t="shared" si="3"/>
        <v>0</v>
      </c>
    </row>
    <row r="38" spans="1:9" x14ac:dyDescent="0.2">
      <c r="A38" s="74" t="s">
        <v>23</v>
      </c>
      <c r="B38" s="69" t="s">
        <v>49</v>
      </c>
      <c r="C38" s="70" t="s">
        <v>27</v>
      </c>
      <c r="D38" s="71">
        <v>5</v>
      </c>
      <c r="E38" s="72"/>
      <c r="F38" s="53">
        <f t="shared" si="3"/>
        <v>0</v>
      </c>
    </row>
    <row r="39" spans="1:9" s="20" customFormat="1" x14ac:dyDescent="0.2">
      <c r="A39" s="102" t="s">
        <v>1</v>
      </c>
      <c r="B39" s="103"/>
      <c r="C39" s="103"/>
      <c r="D39" s="103"/>
      <c r="E39" s="104"/>
      <c r="F39" s="51">
        <f>SUM(F26:F38)</f>
        <v>0</v>
      </c>
    </row>
    <row r="40" spans="1:9" x14ac:dyDescent="0.2">
      <c r="A40" s="76"/>
      <c r="B40" s="77"/>
      <c r="C40" s="78"/>
      <c r="D40" s="79"/>
      <c r="E40" s="80"/>
    </row>
    <row r="42" spans="1:9" x14ac:dyDescent="0.2">
      <c r="A42" s="7" t="s">
        <v>94</v>
      </c>
      <c r="B42" s="32"/>
    </row>
    <row r="43" spans="1:9" x14ac:dyDescent="0.2">
      <c r="A43" s="7" t="s">
        <v>95</v>
      </c>
    </row>
    <row r="44" spans="1:9" s="34" customFormat="1" x14ac:dyDescent="0.2">
      <c r="A44" s="31" t="s">
        <v>53</v>
      </c>
      <c r="B44" s="33"/>
      <c r="C44" s="33"/>
      <c r="D44" s="33"/>
      <c r="E44" s="33"/>
      <c r="F44" s="33"/>
      <c r="G44" s="33"/>
    </row>
    <row r="45" spans="1:9" s="34" customFormat="1" x14ac:dyDescent="0.2">
      <c r="A45" s="33" t="s">
        <v>46</v>
      </c>
      <c r="B45" s="33"/>
      <c r="C45" s="33"/>
      <c r="D45" s="33"/>
      <c r="E45" s="33"/>
      <c r="F45" s="33"/>
      <c r="G45" s="33"/>
    </row>
    <row r="46" spans="1:9" s="34" customFormat="1" x14ac:dyDescent="0.2">
      <c r="A46" s="33" t="s">
        <v>32</v>
      </c>
      <c r="B46" s="35"/>
      <c r="C46" s="36"/>
      <c r="D46" s="37"/>
      <c r="E46" s="37"/>
      <c r="F46" s="37"/>
      <c r="G46" s="38"/>
    </row>
    <row r="47" spans="1:9" s="34" customFormat="1" x14ac:dyDescent="0.2">
      <c r="A47" s="33" t="s">
        <v>33</v>
      </c>
      <c r="B47" s="35"/>
      <c r="C47" s="36"/>
      <c r="D47" s="37"/>
      <c r="E47" s="37"/>
      <c r="F47" s="37"/>
      <c r="G47" s="38"/>
    </row>
    <row r="48" spans="1:9" x14ac:dyDescent="0.2">
      <c r="A48" s="7" t="s">
        <v>96</v>
      </c>
    </row>
    <row r="49" spans="1:7" x14ac:dyDescent="0.2">
      <c r="A49" s="7" t="s">
        <v>34</v>
      </c>
    </row>
    <row r="50" spans="1:7" s="34" customFormat="1" x14ac:dyDescent="0.2">
      <c r="A50" s="33"/>
      <c r="B50" s="35"/>
      <c r="C50" s="39"/>
      <c r="D50" s="37"/>
      <c r="E50" s="37"/>
      <c r="F50" s="37"/>
      <c r="G50" s="38"/>
    </row>
    <row r="51" spans="1:7" x14ac:dyDescent="0.2">
      <c r="A51" s="33"/>
      <c r="B51" s="35"/>
      <c r="C51" s="39"/>
      <c r="D51" s="37"/>
      <c r="E51" s="37"/>
      <c r="F51" s="37"/>
      <c r="G51" s="38"/>
    </row>
    <row r="52" spans="1:7" x14ac:dyDescent="0.2">
      <c r="A52" s="33"/>
      <c r="B52" s="35"/>
      <c r="C52" s="39"/>
      <c r="D52" s="37"/>
      <c r="E52" s="37"/>
      <c r="F52" s="37"/>
      <c r="G52" s="38"/>
    </row>
    <row r="53" spans="1:7" x14ac:dyDescent="0.2">
      <c r="A53" s="33"/>
      <c r="B53" s="35"/>
      <c r="C53" s="39"/>
      <c r="D53" s="37"/>
      <c r="E53" s="37"/>
      <c r="F53" s="37"/>
      <c r="G53" s="38"/>
    </row>
    <row r="54" spans="1:7" x14ac:dyDescent="0.2">
      <c r="A54" s="11" t="s">
        <v>2</v>
      </c>
      <c r="B54" s="11"/>
      <c r="C54" s="12"/>
      <c r="D54" s="13" t="s">
        <v>3</v>
      </c>
      <c r="E54" s="14"/>
    </row>
    <row r="55" spans="1:7" x14ac:dyDescent="0.2">
      <c r="B55" s="11"/>
      <c r="C55" s="12"/>
    </row>
    <row r="56" spans="1:7" ht="12.75" customHeight="1" x14ac:dyDescent="0.2">
      <c r="A56" s="96">
        <f>REKAPITULACIJA!A53</f>
        <v>0</v>
      </c>
      <c r="B56" s="96"/>
      <c r="C56" s="12"/>
      <c r="D56" s="15"/>
      <c r="E56" s="16"/>
      <c r="F56" s="15"/>
    </row>
    <row r="57" spans="1:7" x14ac:dyDescent="0.2">
      <c r="G57" s="38"/>
    </row>
    <row r="58" spans="1:7" x14ac:dyDescent="0.2">
      <c r="A58" s="33"/>
      <c r="B58" s="35"/>
      <c r="C58" s="39"/>
      <c r="D58" s="37"/>
      <c r="E58" s="37"/>
      <c r="F58" s="37"/>
      <c r="G58" s="38"/>
    </row>
    <row r="59" spans="1:7" x14ac:dyDescent="0.2">
      <c r="A59" s="33"/>
      <c r="B59" s="35"/>
      <c r="C59" s="39"/>
      <c r="D59" s="37"/>
      <c r="E59" s="37"/>
      <c r="F59" s="37"/>
      <c r="G59" s="38"/>
    </row>
    <row r="60" spans="1:7" x14ac:dyDescent="0.2">
      <c r="A60" s="33"/>
      <c r="B60" s="35"/>
      <c r="C60" s="39"/>
      <c r="D60" s="37"/>
      <c r="E60" s="37"/>
      <c r="F60" s="37"/>
      <c r="G60" s="38"/>
    </row>
    <row r="61" spans="1:7" x14ac:dyDescent="0.2">
      <c r="A61" s="33"/>
      <c r="B61" s="35"/>
      <c r="C61" s="39"/>
      <c r="D61" s="37"/>
      <c r="E61" s="37"/>
      <c r="F61" s="37"/>
      <c r="G61" s="38"/>
    </row>
  </sheetData>
  <sheetProtection password="C5C0" sheet="1" objects="1" scenarios="1" selectLockedCells="1"/>
  <mergeCells count="5">
    <mergeCell ref="A17:E17"/>
    <mergeCell ref="A19:E19"/>
    <mergeCell ref="C22:D22"/>
    <mergeCell ref="A56:B56"/>
    <mergeCell ref="A39:E39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9"/>
  <sheetViews>
    <sheetView topLeftCell="A11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9" width="0" style="7" hidden="1" customWidth="1"/>
    <col min="10" max="16384" width="9.140625" style="7"/>
  </cols>
  <sheetData>
    <row r="9" spans="1:7" x14ac:dyDescent="0.2">
      <c r="A9" s="11" t="str">
        <f>REKAPITULACIJA!A9</f>
        <v>Interna številka javnega naročila: 1/9-07/15</v>
      </c>
      <c r="G9" s="63" t="s">
        <v>103</v>
      </c>
    </row>
    <row r="10" spans="1:7" x14ac:dyDescent="0.2">
      <c r="A10" s="11" t="str">
        <f>REKAPITULACIJA!A10</f>
        <v>Datum: 7. 9. 2015</v>
      </c>
    </row>
    <row r="12" spans="1:7" x14ac:dyDescent="0.2">
      <c r="A12" s="11" t="s">
        <v>56</v>
      </c>
    </row>
    <row r="13" spans="1:7" s="20" customFormat="1" x14ac:dyDescent="0.2">
      <c r="A13" s="6" t="s">
        <v>74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9" x14ac:dyDescent="0.2">
      <c r="A17" s="97">
        <f>REKAPITULACIJA!A17</f>
        <v>0</v>
      </c>
      <c r="B17" s="97"/>
      <c r="C17" s="97"/>
      <c r="D17" s="97"/>
      <c r="E17" s="97"/>
      <c r="F17" s="5"/>
      <c r="G17" s="4"/>
    </row>
    <row r="18" spans="1:9" x14ac:dyDescent="0.2">
      <c r="A18" s="8"/>
      <c r="B18" s="8"/>
      <c r="C18" s="9"/>
      <c r="D18" s="10"/>
      <c r="E18" s="10"/>
      <c r="F18" s="5"/>
      <c r="G18" s="4"/>
    </row>
    <row r="19" spans="1:9" x14ac:dyDescent="0.2">
      <c r="A19" s="97">
        <f>REKAPITULACIJA!A19</f>
        <v>0</v>
      </c>
      <c r="B19" s="97"/>
      <c r="C19" s="97"/>
      <c r="D19" s="97"/>
      <c r="E19" s="97"/>
      <c r="F19" s="5"/>
      <c r="G19" s="4"/>
    </row>
    <row r="22" spans="1:9" s="20" customFormat="1" ht="12.75" customHeight="1" x14ac:dyDescent="0.2">
      <c r="A22" s="6"/>
      <c r="B22" s="17" t="s">
        <v>5</v>
      </c>
      <c r="C22" s="98"/>
      <c r="D22" s="98"/>
      <c r="E22" s="18"/>
      <c r="F22" s="19"/>
    </row>
    <row r="23" spans="1:9" s="20" customFormat="1" x14ac:dyDescent="0.2">
      <c r="A23" s="6"/>
      <c r="B23" s="17"/>
      <c r="C23" s="23"/>
      <c r="D23" s="24"/>
      <c r="E23" s="18"/>
      <c r="F23" s="19"/>
    </row>
    <row r="25" spans="1:9" s="20" customFormat="1" ht="25.5" x14ac:dyDescent="0.2">
      <c r="A25" s="25" t="s">
        <v>6</v>
      </c>
      <c r="B25" s="25" t="s">
        <v>30</v>
      </c>
      <c r="C25" s="25" t="s">
        <v>7</v>
      </c>
      <c r="D25" s="64" t="s">
        <v>8</v>
      </c>
      <c r="E25" s="26" t="s">
        <v>31</v>
      </c>
      <c r="F25" s="64" t="s">
        <v>0</v>
      </c>
      <c r="H25" s="20" t="s">
        <v>81</v>
      </c>
      <c r="I25" s="48" t="s">
        <v>112</v>
      </c>
    </row>
    <row r="26" spans="1:9" x14ac:dyDescent="0.2">
      <c r="A26" s="27" t="s">
        <v>9</v>
      </c>
      <c r="B26" s="28" t="s">
        <v>40</v>
      </c>
      <c r="C26" s="29" t="s">
        <v>17</v>
      </c>
      <c r="D26" s="52">
        <f>H26*I26</f>
        <v>17752</v>
      </c>
      <c r="E26" s="1"/>
      <c r="F26" s="53">
        <f t="shared" ref="F26" si="0">ROUND(D26*E26,2)</f>
        <v>0</v>
      </c>
      <c r="H26" s="7">
        <v>4438</v>
      </c>
      <c r="I26" s="47">
        <v>4</v>
      </c>
    </row>
    <row r="27" spans="1:9" x14ac:dyDescent="0.2">
      <c r="A27" s="30" t="s">
        <v>10</v>
      </c>
      <c r="B27" s="28" t="s">
        <v>36</v>
      </c>
      <c r="C27" s="29" t="s">
        <v>17</v>
      </c>
      <c r="D27" s="52">
        <f t="shared" ref="D27:D32" si="1">H27*I27</f>
        <v>7136</v>
      </c>
      <c r="E27" s="1"/>
      <c r="F27" s="53">
        <f>ROUND(D27*E27,2)</f>
        <v>0</v>
      </c>
      <c r="H27" s="7">
        <v>1784</v>
      </c>
      <c r="I27" s="47">
        <v>4</v>
      </c>
    </row>
    <row r="28" spans="1:9" x14ac:dyDescent="0.2">
      <c r="A28" s="30" t="s">
        <v>11</v>
      </c>
      <c r="B28" s="28" t="s">
        <v>42</v>
      </c>
      <c r="C28" s="29" t="s">
        <v>17</v>
      </c>
      <c r="D28" s="52">
        <f t="shared" si="1"/>
        <v>79884</v>
      </c>
      <c r="E28" s="1"/>
      <c r="F28" s="53">
        <f t="shared" ref="F28:F29" si="2">ROUND(D28*E28,2)</f>
        <v>0</v>
      </c>
      <c r="H28" s="7">
        <v>4438</v>
      </c>
      <c r="I28" s="47">
        <v>18</v>
      </c>
    </row>
    <row r="29" spans="1:9" x14ac:dyDescent="0.2">
      <c r="A29" s="30" t="s">
        <v>12</v>
      </c>
      <c r="B29" s="28" t="s">
        <v>45</v>
      </c>
      <c r="C29" s="29" t="s">
        <v>17</v>
      </c>
      <c r="D29" s="52">
        <f t="shared" si="1"/>
        <v>32112</v>
      </c>
      <c r="E29" s="1"/>
      <c r="F29" s="53">
        <f t="shared" si="2"/>
        <v>0</v>
      </c>
      <c r="H29" s="7">
        <v>1784</v>
      </c>
      <c r="I29" s="47">
        <v>18</v>
      </c>
    </row>
    <row r="30" spans="1:9" ht="25.5" x14ac:dyDescent="0.2">
      <c r="A30" s="30" t="s">
        <v>14</v>
      </c>
      <c r="B30" s="28" t="s">
        <v>39</v>
      </c>
      <c r="C30" s="29" t="s">
        <v>17</v>
      </c>
      <c r="D30" s="52">
        <f t="shared" si="1"/>
        <v>62132</v>
      </c>
      <c r="E30" s="1"/>
      <c r="F30" s="53">
        <f>ROUND(D30*E30,2)</f>
        <v>0</v>
      </c>
      <c r="H30" s="7">
        <v>4438</v>
      </c>
      <c r="I30" s="47">
        <v>14</v>
      </c>
    </row>
    <row r="31" spans="1:9" ht="25.5" x14ac:dyDescent="0.2">
      <c r="A31" s="30" t="s">
        <v>15</v>
      </c>
      <c r="B31" s="28" t="s">
        <v>44</v>
      </c>
      <c r="C31" s="29" t="s">
        <v>17</v>
      </c>
      <c r="D31" s="52">
        <f t="shared" si="1"/>
        <v>24976</v>
      </c>
      <c r="E31" s="1"/>
      <c r="F31" s="53">
        <f>ROUND(D31*E31,2)</f>
        <v>0</v>
      </c>
      <c r="H31" s="7">
        <v>1784</v>
      </c>
      <c r="I31" s="47">
        <v>14</v>
      </c>
    </row>
    <row r="32" spans="1:9" ht="38.25" x14ac:dyDescent="0.2">
      <c r="A32" s="27" t="s">
        <v>16</v>
      </c>
      <c r="B32" s="28" t="s">
        <v>50</v>
      </c>
      <c r="C32" s="29" t="s">
        <v>28</v>
      </c>
      <c r="D32" s="71">
        <f t="shared" si="1"/>
        <v>500</v>
      </c>
      <c r="E32" s="72"/>
      <c r="F32" s="73">
        <f t="shared" ref="F32:F36" si="3">ROUND(D32*E32,2)</f>
        <v>0</v>
      </c>
      <c r="H32" s="7">
        <v>500</v>
      </c>
      <c r="I32" s="47">
        <v>1</v>
      </c>
    </row>
    <row r="33" spans="1:7" ht="38.25" x14ac:dyDescent="0.2">
      <c r="A33" s="27" t="s">
        <v>18</v>
      </c>
      <c r="B33" s="28" t="s">
        <v>47</v>
      </c>
      <c r="C33" s="29" t="s">
        <v>27</v>
      </c>
      <c r="D33" s="71">
        <v>20</v>
      </c>
      <c r="E33" s="72"/>
      <c r="F33" s="73">
        <f t="shared" si="3"/>
        <v>0</v>
      </c>
    </row>
    <row r="34" spans="1:7" ht="38.25" x14ac:dyDescent="0.2">
      <c r="A34" s="30" t="s">
        <v>19</v>
      </c>
      <c r="B34" s="28" t="s">
        <v>52</v>
      </c>
      <c r="C34" s="29" t="s">
        <v>27</v>
      </c>
      <c r="D34" s="71">
        <v>20</v>
      </c>
      <c r="E34" s="72"/>
      <c r="F34" s="73">
        <f t="shared" si="3"/>
        <v>0</v>
      </c>
    </row>
    <row r="35" spans="1:7" x14ac:dyDescent="0.2">
      <c r="A35" s="30" t="s">
        <v>20</v>
      </c>
      <c r="B35" s="28" t="s">
        <v>48</v>
      </c>
      <c r="C35" s="29" t="s">
        <v>27</v>
      </c>
      <c r="D35" s="71">
        <v>20</v>
      </c>
      <c r="E35" s="72"/>
      <c r="F35" s="73">
        <f t="shared" si="3"/>
        <v>0</v>
      </c>
    </row>
    <row r="36" spans="1:7" x14ac:dyDescent="0.2">
      <c r="A36" s="30" t="s">
        <v>21</v>
      </c>
      <c r="B36" s="28" t="s">
        <v>49</v>
      </c>
      <c r="C36" s="29" t="s">
        <v>27</v>
      </c>
      <c r="D36" s="71">
        <v>10</v>
      </c>
      <c r="E36" s="72"/>
      <c r="F36" s="73">
        <f t="shared" si="3"/>
        <v>0</v>
      </c>
    </row>
    <row r="37" spans="1:7" s="20" customFormat="1" x14ac:dyDescent="0.2">
      <c r="A37" s="105" t="s">
        <v>1</v>
      </c>
      <c r="B37" s="105"/>
      <c r="C37" s="105"/>
      <c r="D37" s="105"/>
      <c r="E37" s="105"/>
      <c r="F37" s="51">
        <f>SUM(F26:F36)</f>
        <v>0</v>
      </c>
    </row>
    <row r="40" spans="1:7" x14ac:dyDescent="0.2">
      <c r="A40" s="7" t="s">
        <v>94</v>
      </c>
      <c r="B40" s="32"/>
    </row>
    <row r="41" spans="1:7" x14ac:dyDescent="0.2">
      <c r="A41" s="7" t="s">
        <v>95</v>
      </c>
    </row>
    <row r="42" spans="1:7" s="34" customFormat="1" x14ac:dyDescent="0.2">
      <c r="A42" s="31" t="s">
        <v>53</v>
      </c>
      <c r="B42" s="33"/>
      <c r="C42" s="33"/>
      <c r="D42" s="33"/>
      <c r="E42" s="33"/>
      <c r="F42" s="33"/>
      <c r="G42" s="33"/>
    </row>
    <row r="43" spans="1:7" s="34" customFormat="1" x14ac:dyDescent="0.2">
      <c r="A43" s="33" t="s">
        <v>46</v>
      </c>
      <c r="B43" s="33"/>
      <c r="C43" s="33"/>
      <c r="D43" s="33"/>
      <c r="E43" s="33"/>
      <c r="F43" s="33"/>
      <c r="G43" s="33"/>
    </row>
    <row r="44" spans="1:7" s="34" customFormat="1" x14ac:dyDescent="0.2">
      <c r="A44" s="33" t="s">
        <v>32</v>
      </c>
      <c r="B44" s="35"/>
      <c r="C44" s="36"/>
      <c r="D44" s="37"/>
      <c r="E44" s="37"/>
      <c r="F44" s="37"/>
      <c r="G44" s="38"/>
    </row>
    <row r="45" spans="1:7" s="34" customFormat="1" x14ac:dyDescent="0.2">
      <c r="A45" s="33" t="s">
        <v>33</v>
      </c>
      <c r="B45" s="35"/>
      <c r="C45" s="36"/>
      <c r="D45" s="37"/>
      <c r="E45" s="37"/>
      <c r="F45" s="37"/>
      <c r="G45" s="38"/>
    </row>
    <row r="46" spans="1:7" x14ac:dyDescent="0.2">
      <c r="A46" s="7" t="s">
        <v>96</v>
      </c>
    </row>
    <row r="47" spans="1:7" x14ac:dyDescent="0.2">
      <c r="A47" s="7" t="s">
        <v>34</v>
      </c>
    </row>
    <row r="48" spans="1:7" x14ac:dyDescent="0.2">
      <c r="A48" s="31"/>
    </row>
    <row r="49" spans="1:7" s="34" customFormat="1" x14ac:dyDescent="0.2">
      <c r="A49" s="33"/>
      <c r="B49" s="35"/>
      <c r="C49" s="39"/>
      <c r="D49" s="37"/>
      <c r="E49" s="37"/>
      <c r="F49" s="37"/>
      <c r="G49" s="38"/>
    </row>
    <row r="50" spans="1:7" x14ac:dyDescent="0.2">
      <c r="A50" s="33"/>
      <c r="B50" s="35"/>
      <c r="C50" s="39"/>
      <c r="D50" s="37"/>
      <c r="E50" s="37"/>
      <c r="F50" s="37"/>
      <c r="G50" s="38"/>
    </row>
    <row r="51" spans="1:7" x14ac:dyDescent="0.2">
      <c r="A51" s="33"/>
      <c r="B51" s="35"/>
      <c r="C51" s="39"/>
      <c r="D51" s="37"/>
      <c r="E51" s="37"/>
      <c r="F51" s="37"/>
      <c r="G51" s="38"/>
    </row>
    <row r="52" spans="1:7" x14ac:dyDescent="0.2">
      <c r="A52" s="11" t="s">
        <v>2</v>
      </c>
      <c r="B52" s="11"/>
      <c r="C52" s="12"/>
      <c r="D52" s="13" t="s">
        <v>3</v>
      </c>
      <c r="E52" s="14"/>
    </row>
    <row r="53" spans="1:7" x14ac:dyDescent="0.2">
      <c r="B53" s="11"/>
      <c r="C53" s="12"/>
    </row>
    <row r="54" spans="1:7" ht="12.75" customHeight="1" x14ac:dyDescent="0.2">
      <c r="A54" s="96">
        <f>REKAPITULACIJA!A53</f>
        <v>0</v>
      </c>
      <c r="B54" s="96"/>
      <c r="C54" s="12"/>
      <c r="D54" s="15"/>
      <c r="E54" s="16"/>
      <c r="F54" s="15"/>
    </row>
    <row r="55" spans="1:7" x14ac:dyDescent="0.2">
      <c r="G55" s="38"/>
    </row>
    <row r="56" spans="1:7" x14ac:dyDescent="0.2">
      <c r="A56" s="33"/>
      <c r="B56" s="35"/>
      <c r="C56" s="39"/>
      <c r="D56" s="37"/>
      <c r="E56" s="37"/>
      <c r="F56" s="37"/>
      <c r="G56" s="38"/>
    </row>
    <row r="57" spans="1:7" x14ac:dyDescent="0.2">
      <c r="A57" s="33"/>
      <c r="B57" s="35"/>
      <c r="C57" s="39"/>
      <c r="D57" s="37"/>
      <c r="E57" s="37"/>
      <c r="F57" s="37"/>
      <c r="G57" s="38"/>
    </row>
    <row r="58" spans="1:7" x14ac:dyDescent="0.2">
      <c r="A58" s="33"/>
      <c r="B58" s="35"/>
      <c r="C58" s="39"/>
      <c r="D58" s="37"/>
      <c r="E58" s="37"/>
      <c r="F58" s="37"/>
      <c r="G58" s="38"/>
    </row>
    <row r="59" spans="1:7" x14ac:dyDescent="0.2">
      <c r="A59" s="33"/>
      <c r="B59" s="35"/>
      <c r="C59" s="39"/>
      <c r="D59" s="37"/>
      <c r="E59" s="37"/>
      <c r="F59" s="37"/>
      <c r="G59" s="38"/>
    </row>
  </sheetData>
  <sheetProtection password="C5C0" sheet="1" objects="1" scenarios="1" selectLockedCells="1"/>
  <mergeCells count="5">
    <mergeCell ref="A17:E17"/>
    <mergeCell ref="A19:E19"/>
    <mergeCell ref="C22:D22"/>
    <mergeCell ref="A54:B54"/>
    <mergeCell ref="A37:E3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15</vt:i4>
      </vt:variant>
      <vt:variant>
        <vt:lpstr>Imenovani obsegi</vt:lpstr>
      </vt:variant>
      <vt:variant>
        <vt:i4>15</vt:i4>
      </vt:variant>
    </vt:vector>
  </HeadingPairs>
  <TitlesOfParts>
    <vt:vector size="30" baseType="lpstr">
      <vt:lpstr>REKAPITULACIJA</vt:lpstr>
      <vt:lpstr>Sklop 1</vt:lpstr>
      <vt:lpstr>Sklop 2</vt:lpstr>
      <vt:lpstr>Sklop 3</vt:lpstr>
      <vt:lpstr>Sklop 4</vt:lpstr>
      <vt:lpstr>Sklop 5</vt:lpstr>
      <vt:lpstr>Sklop 6</vt:lpstr>
      <vt:lpstr>Sklop 7</vt:lpstr>
      <vt:lpstr>Sklop 8</vt:lpstr>
      <vt:lpstr>Sklop 9</vt:lpstr>
      <vt:lpstr>Sklop 10</vt:lpstr>
      <vt:lpstr>Sklop 11</vt:lpstr>
      <vt:lpstr>Sklop 12</vt:lpstr>
      <vt:lpstr>Sklop 13</vt:lpstr>
      <vt:lpstr>Sklop 14</vt:lpstr>
      <vt:lpstr>REKAPITULACIJA!Področje_tiskanja</vt:lpstr>
      <vt:lpstr>'Sklop 1'!Področje_tiskanja</vt:lpstr>
      <vt:lpstr>'Sklop 10'!Področje_tiskanja</vt:lpstr>
      <vt:lpstr>'Sklop 11'!Področje_tiskanja</vt:lpstr>
      <vt:lpstr>'Sklop 12'!Področje_tiskanja</vt:lpstr>
      <vt:lpstr>'Sklop 13'!Področje_tiskanja</vt:lpstr>
      <vt:lpstr>'Sklop 14'!Področje_tiskanja</vt:lpstr>
      <vt:lpstr>'Sklop 2'!Področje_tiskanja</vt:lpstr>
      <vt:lpstr>'Sklop 3'!Področje_tiskanja</vt:lpstr>
      <vt:lpstr>'Sklop 4'!Področje_tiskanja</vt:lpstr>
      <vt:lpstr>'Sklop 5'!Področje_tiskanja</vt:lpstr>
      <vt:lpstr>'Sklop 6'!Področje_tiskanja</vt:lpstr>
      <vt:lpstr>'Sklop 7'!Področje_tiskanja</vt:lpstr>
      <vt:lpstr>'Sklop 8'!Področje_tiskanja</vt:lpstr>
      <vt:lpstr>'Sklop 9'!Področje_tiskanja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Maja Miljković</cp:lastModifiedBy>
  <cp:lastPrinted>2015-09-07T09:19:30Z</cp:lastPrinted>
  <dcterms:created xsi:type="dcterms:W3CDTF">2014-07-30T11:36:50Z</dcterms:created>
  <dcterms:modified xsi:type="dcterms:W3CDTF">2015-09-09T14:22:34Z</dcterms:modified>
</cp:coreProperties>
</file>